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tables/table2.xml" ContentType="application/vnd.openxmlformats-officedocument.spreadsheetml.table+xml"/>
  <Override PartName="/xl/worksheets/sheet4.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 yWindow="710" windowWidth="25580" windowHeight="15380" tabRatio="500" firstSheet="0" activeTab="0" autoFilterDateGrouping="1"/>
  </bookViews>
  <sheets>
    <sheet xmlns:r="http://schemas.openxmlformats.org/officeDocument/2006/relationships" name="Painel de CRM" sheetId="1" state="visible" r:id="rId1"/>
    <sheet xmlns:r="http://schemas.openxmlformats.org/officeDocument/2006/relationships" name="Leva" sheetId="2" state="visible" r:id="rId2"/>
    <sheet xmlns:r="http://schemas.openxmlformats.org/officeDocument/2006/relationships" name="Oportunidades" sheetId="3" state="visible" r:id="rId3"/>
    <sheet xmlns:r="http://schemas.openxmlformats.org/officeDocument/2006/relationships" name="- Isenção de responsabilidade -" sheetId="4" state="visible" r:id="rId4"/>
  </sheets>
  <externalReferences>
    <externalReference xmlns:r="http://schemas.openxmlformats.org/officeDocument/2006/relationships" r:id="rId5"/>
    <externalReference xmlns:r="http://schemas.openxmlformats.org/officeDocument/2006/relationships" r:id="rId6"/>
  </externalReferences>
  <definedNames>
    <definedName name="end_time">'[1]Distributed Team Meeting Plan'!$E$6</definedName>
    <definedName name="LEADS_table">CRM_Leads_table[]</definedName>
    <definedName name="start_time">'[1]Distributed Team Meeting Plan'!$D$6</definedName>
    <definedName name="Type" localSheetId="3">'[2]Maintenance Work Order'!#REF!</definedName>
    <definedName name="Type">'[2]Maintenance Work Order'!#REF!</definedName>
    <definedName name="valHighlight">#REF!</definedName>
    <definedName name="_xlnm.Print_Area" localSheetId="0">'Painel de CRM'!$B$3:$F$18</definedName>
    <definedName name="_xlnm.Print_Area" localSheetId="1">'Leva'!$B$1:$R$28</definedName>
    <definedName name="_xlnm.Print_Area" localSheetId="2">'Oportunidades'!$B$1:$O$27</definedName>
  </definedNames>
  <calcPr calcId="191029" fullCalcOnLoad="1" concurrentCalc="0"/>
</workbook>
</file>

<file path=xl/styles.xml><?xml version="1.0" encoding="utf-8"?>
<styleSheet xmlns="http://schemas.openxmlformats.org/spreadsheetml/2006/main">
  <numFmts count="4">
    <numFmt numFmtId="164" formatCode="_-&quot;$&quot;* #,##0.00_-;\-&quot;$&quot;* #,##0.00_-;_-&quot;$&quot;* &quot;-&quot;??_-;_-@_-"/>
    <numFmt numFmtId="165" formatCode="mm/dd/yy;@"/>
    <numFmt numFmtId="166" formatCode="_(&quot;$&quot;* #,##0.00_);_(&quot;$&quot;* \(#,##0.00\);_(&quot;$&quot;* &quot;-&quot;??_);_(@_)"/>
    <numFmt numFmtId="167" formatCode="&quot;$&quot;#,##0.00"/>
  </numFmts>
  <fonts count="22">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color theme="10"/>
      <sz val="12"/>
      <u val="single"/>
      <scheme val="minor"/>
    </font>
    <font>
      <name val="Century Gothic"/>
      <family val="1"/>
      <color theme="1"/>
      <sz val="12"/>
    </font>
    <font>
      <name val="Century Gothic"/>
      <family val="1"/>
      <color theme="1"/>
      <sz val="10"/>
    </font>
    <font>
      <name val="Century Gothic"/>
      <family val="1"/>
      <b val="1"/>
      <color theme="1"/>
      <sz val="10"/>
    </font>
    <font>
      <name val="Calibri"/>
      <family val="2"/>
      <color theme="1"/>
      <sz val="11"/>
      <scheme val="minor"/>
    </font>
    <font>
      <name val="Century Gothic"/>
      <family val="1"/>
      <b val="1"/>
      <color theme="1" tint="0.3499862666707358"/>
      <sz val="20"/>
    </font>
    <font>
      <name val="Century Gothic"/>
      <family val="1"/>
      <b val="1"/>
      <color theme="1"/>
      <sz val="20"/>
    </font>
    <font>
      <name val="Arial"/>
      <family val="2"/>
      <b val="1"/>
      <color theme="1"/>
      <sz val="20"/>
    </font>
    <font>
      <name val="Calibri"/>
      <family val="2"/>
      <sz val="8"/>
      <scheme val="minor"/>
    </font>
    <font>
      <name val="Century Gothic"/>
      <family val="1"/>
      <color theme="1" tint="0.3499862666707358"/>
      <sz val="18"/>
    </font>
    <font>
      <name val="Century Gothic"/>
      <family val="1"/>
      <color theme="1"/>
      <sz val="9"/>
    </font>
    <font>
      <name val="Century Gothic"/>
      <family val="1"/>
      <color theme="0" tint="-0.499984740745262"/>
      <sz val="12"/>
    </font>
    <font>
      <name val="Century Gothic"/>
      <family val="1"/>
      <color theme="1"/>
      <sz val="20"/>
    </font>
    <font>
      <name val="Century Gothic"/>
      <family val="1"/>
      <color theme="0" tint="-0.499984740745262"/>
      <sz val="55"/>
    </font>
    <font>
      <name val="Century Gothic"/>
      <family val="1"/>
      <i val="1"/>
      <color theme="1" tint="0.3499862666707358"/>
      <sz val="12"/>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0" tint="-0.0499893185216834"/>
        <bgColor indexed="64"/>
      </patternFill>
    </fill>
    <fill>
      <patternFill patternType="solid">
        <fgColor theme="0" tint="-0.1499984740745262"/>
        <bgColor indexed="64"/>
      </patternFill>
    </fill>
    <fill>
      <patternFill patternType="solid">
        <fgColor theme="3" tint="0.7999816888943144"/>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
        <bgColor indexed="64"/>
      </patternFill>
    </fill>
    <fill>
      <patternFill patternType="solid">
        <fgColor rgb="FFBFD77D"/>
        <bgColor indexed="64"/>
      </patternFill>
    </fill>
    <fill>
      <patternFill patternType="solid">
        <fgColor rgb="FFF7F9FB"/>
        <bgColor indexed="64"/>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6">
    <xf numFmtId="0" fontId="2" fillId="0" borderId="0"/>
    <xf numFmtId="164" fontId="2" fillId="0" borderId="0"/>
    <xf numFmtId="0" fontId="4" fillId="0" borderId="0"/>
    <xf numFmtId="9" fontId="2" fillId="0" borderId="0"/>
    <xf numFmtId="0" fontId="8" fillId="0" borderId="0"/>
    <xf numFmtId="0" fontId="20" fillId="0" borderId="0"/>
  </cellStyleXfs>
  <cellXfs count="103">
    <xf numFmtId="0" fontId="0" fillId="0" borderId="0" pivotButton="0" quotePrefix="0" xfId="0"/>
    <xf numFmtId="0" fontId="3" fillId="0" borderId="0" pivotButton="0" quotePrefix="0" xfId="0"/>
    <xf numFmtId="0" fontId="3" fillId="0" borderId="0" applyAlignment="1" pivotButton="0" quotePrefix="0" xfId="0">
      <alignment vertical="center"/>
    </xf>
    <xf numFmtId="0" fontId="3" fillId="0" borderId="0" applyAlignment="1" pivotButton="0" quotePrefix="0" xfId="0">
      <alignment wrapText="1"/>
    </xf>
    <xf numFmtId="49" fontId="3" fillId="0" borderId="0" pivotButton="0" quotePrefix="0" xfId="0"/>
    <xf numFmtId="49" fontId="3" fillId="0" borderId="0" applyAlignment="1" pivotButton="0" quotePrefix="0" xfId="0">
      <alignment wrapText="1"/>
    </xf>
    <xf numFmtId="49" fontId="3" fillId="0" borderId="0" pivotButton="0" quotePrefix="0" xfId="0"/>
    <xf numFmtId="49" fontId="5" fillId="0" borderId="0" applyAlignment="1" pivotButton="0" quotePrefix="0" xfId="0">
      <alignment wrapText="1"/>
    </xf>
    <xf numFmtId="0" fontId="5" fillId="0" borderId="0" pivotButton="0" quotePrefix="0" xfId="0"/>
    <xf numFmtId="0" fontId="5" fillId="0" borderId="0" applyAlignment="1" pivotButton="0" quotePrefix="0" xfId="0">
      <alignment wrapText="1"/>
    </xf>
    <xf numFmtId="49" fontId="5" fillId="0" borderId="0" pivotButton="0" quotePrefix="0" xfId="0"/>
    <xf numFmtId="49" fontId="5" fillId="0" borderId="0" pivotButton="0" quotePrefix="0" xfId="0"/>
    <xf numFmtId="164" fontId="6" fillId="2" borderId="1" applyAlignment="1" pivotButton="0" quotePrefix="0" xfId="1">
      <alignment horizontal="center" vertical="center" wrapText="1"/>
    </xf>
    <xf numFmtId="0" fontId="5" fillId="0" borderId="0" applyAlignment="1" pivotButton="0" quotePrefix="0" xfId="0">
      <alignment vertical="center"/>
    </xf>
    <xf numFmtId="0" fontId="8" fillId="0" borderId="0" pivotButton="0" quotePrefix="0" xfId="4"/>
    <xf numFmtId="0" fontId="3" fillId="0" borderId="2" applyAlignment="1" pivotButton="0" quotePrefix="0" xfId="4">
      <alignment horizontal="left" vertical="center" wrapText="1" indent="2"/>
    </xf>
    <xf numFmtId="0" fontId="0" fillId="0" borderId="0" applyAlignment="1" pivotButton="0" quotePrefix="0" xfId="0">
      <alignment horizontal="left" vertical="center" indent="1"/>
    </xf>
    <xf numFmtId="0" fontId="6" fillId="0" borderId="0" applyAlignment="1" pivotButton="0" quotePrefix="0" xfId="0">
      <alignment horizontal="left" vertical="center" wrapText="1" indent="1"/>
    </xf>
    <xf numFmtId="0" fontId="9" fillId="5" borderId="0" applyAlignment="1" pivotButton="0" quotePrefix="0" xfId="0">
      <alignment vertical="center"/>
    </xf>
    <xf numFmtId="0" fontId="6" fillId="0" borderId="0" applyAlignment="1" pivotButton="0" quotePrefix="0" xfId="0">
      <alignment wrapText="1"/>
    </xf>
    <xf numFmtId="0" fontId="10" fillId="0" borderId="0" applyAlignment="1" pivotButton="0" quotePrefix="0" xfId="0">
      <alignment horizontal="left" vertical="center" indent="1"/>
    </xf>
    <xf numFmtId="0" fontId="11" fillId="0" borderId="0" applyAlignment="1" pivotButton="0" quotePrefix="0" xfId="0">
      <alignment horizontal="left" vertical="center" indent="1"/>
    </xf>
    <xf numFmtId="0" fontId="10" fillId="0" borderId="0" applyAlignment="1" pivotButton="0" quotePrefix="0" xfId="0">
      <alignment horizontal="left" vertical="center" indent="1"/>
    </xf>
    <xf numFmtId="0" fontId="10" fillId="0" borderId="0" pivotButton="0" quotePrefix="0" xfId="0"/>
    <xf numFmtId="0" fontId="5" fillId="0" borderId="5" applyAlignment="1" pivotButton="0" quotePrefix="0" xfId="0">
      <alignment vertical="center"/>
    </xf>
    <xf numFmtId="49" fontId="7" fillId="4" borderId="3" applyAlignment="1" pivotButton="0" quotePrefix="0" xfId="0">
      <alignment horizontal="center" vertical="center" wrapText="1"/>
    </xf>
    <xf numFmtId="49" fontId="6" fillId="0" borderId="0" applyAlignment="1" pivotButton="0" quotePrefix="0" xfId="0">
      <alignment vertical="center" wrapText="1"/>
    </xf>
    <xf numFmtId="14" fontId="6" fillId="0" borderId="0" applyAlignment="1" pivotButton="0" quotePrefix="0" xfId="0">
      <alignment horizontal="center" vertical="center" wrapText="1"/>
    </xf>
    <xf numFmtId="14" fontId="6" fillId="0" borderId="0" applyAlignment="1" pivotButton="0" quotePrefix="0" xfId="0">
      <alignment vertical="center" wrapText="1"/>
    </xf>
    <xf numFmtId="0" fontId="6" fillId="0" borderId="0" applyAlignment="1" pivotButton="0" quotePrefix="0" xfId="0">
      <alignment vertical="center" wrapText="1"/>
    </xf>
    <xf numFmtId="164" fontId="6" fillId="2" borderId="4" applyAlignment="1" pivotButton="0" quotePrefix="0" xfId="1">
      <alignment horizontal="center" vertical="center" wrapText="1"/>
    </xf>
    <xf numFmtId="49" fontId="6" fillId="0" borderId="1" applyAlignment="1" pivotButton="0" quotePrefix="0" xfId="0">
      <alignment horizontal="left" vertical="center" wrapText="1" indent="1"/>
    </xf>
    <xf numFmtId="165" fontId="6" fillId="0" borderId="1" applyAlignment="1" pivotButton="0" quotePrefix="0" xfId="1">
      <alignment horizontal="center" vertical="center" wrapText="1"/>
    </xf>
    <xf numFmtId="49" fontId="6" fillId="0" borderId="1" applyAlignment="1" pivotButton="0" quotePrefix="0" xfId="1">
      <alignment horizontal="left" vertical="center" wrapText="1" indent="1"/>
    </xf>
    <xf numFmtId="49" fontId="6" fillId="0" borderId="1" applyAlignment="1" pivotButton="0" quotePrefix="0" xfId="1">
      <alignment vertical="center" wrapText="1"/>
    </xf>
    <xf numFmtId="0" fontId="7" fillId="4" borderId="3" applyAlignment="1" pivotButton="0" quotePrefix="0" xfId="0">
      <alignment horizontal="left" vertical="center" wrapText="1" indent="1"/>
    </xf>
    <xf numFmtId="0" fontId="7" fillId="3" borderId="3" applyAlignment="1" pivotButton="0" quotePrefix="0" xfId="0">
      <alignment horizontal="center" vertical="center" wrapText="1"/>
    </xf>
    <xf numFmtId="49" fontId="7" fillId="4" borderId="3" applyAlignment="1" pivotButton="0" quotePrefix="0" xfId="0">
      <alignment horizontal="left" vertical="center" wrapText="1" indent="1"/>
    </xf>
    <xf numFmtId="49" fontId="7" fillId="3" borderId="3" applyAlignment="1" pivotButton="0" quotePrefix="0" xfId="0">
      <alignment horizontal="left" vertical="center" wrapText="1" indent="1"/>
    </xf>
    <xf numFmtId="0" fontId="5" fillId="0" borderId="5" applyAlignment="1" pivotButton="0" quotePrefix="0" xfId="0">
      <alignment horizontal="left" vertical="center"/>
    </xf>
    <xf numFmtId="0" fontId="5" fillId="0" borderId="5" pivotButton="0" quotePrefix="0" xfId="0"/>
    <xf numFmtId="0" fontId="3" fillId="0" borderId="5" pivotButton="0" quotePrefix="0" xfId="0"/>
    <xf numFmtId="164" fontId="7" fillId="3" borderId="6" applyAlignment="1" pivotButton="0" quotePrefix="0" xfId="0">
      <alignment horizontal="center" vertical="center" wrapText="1"/>
    </xf>
    <xf numFmtId="9" fontId="7" fillId="3" borderId="7" applyAlignment="1" pivotButton="0" quotePrefix="0" xfId="0">
      <alignment horizontal="center" vertical="center" wrapText="1"/>
    </xf>
    <xf numFmtId="164" fontId="7" fillId="3" borderId="8" applyAlignment="1" pivotButton="0" quotePrefix="0" xfId="0">
      <alignment horizontal="center" vertical="center" wrapText="1"/>
    </xf>
    <xf numFmtId="49" fontId="6" fillId="7" borderId="1" applyAlignment="1" pivotButton="0" quotePrefix="0" xfId="0">
      <alignment horizontal="left" vertical="center" wrapText="1" indent="1"/>
    </xf>
    <xf numFmtId="49" fontId="6" fillId="7" borderId="4" applyAlignment="1" pivotButton="0" quotePrefix="0" xfId="0">
      <alignment horizontal="left" vertical="center" wrapText="1" indent="1"/>
    </xf>
    <xf numFmtId="165" fontId="6" fillId="7" borderId="1" applyAlignment="1" pivotButton="0" quotePrefix="0" xfId="1">
      <alignment horizontal="center" vertical="center" wrapText="1"/>
    </xf>
    <xf numFmtId="49" fontId="6" fillId="7" borderId="1" applyAlignment="1" pivotButton="0" quotePrefix="0" xfId="1">
      <alignment horizontal="left" vertical="center" wrapText="1" indent="1"/>
    </xf>
    <xf numFmtId="165" fontId="6" fillId="7" borderId="4" applyAlignment="1" pivotButton="0" quotePrefix="0" xfId="1">
      <alignment horizontal="center" vertical="center" wrapText="1"/>
    </xf>
    <xf numFmtId="49" fontId="6" fillId="7" borderId="4" applyAlignment="1" pivotButton="0" quotePrefix="0" xfId="1">
      <alignment horizontal="left" vertical="center" wrapText="1" indent="1"/>
    </xf>
    <xf numFmtId="49" fontId="7" fillId="3" borderId="3" applyAlignment="1" pivotButton="0" quotePrefix="0" xfId="0">
      <alignment horizontal="center" vertical="center" wrapText="1"/>
    </xf>
    <xf numFmtId="49" fontId="6" fillId="2" borderId="1" applyAlignment="1" pivotButton="0" quotePrefix="0" xfId="1">
      <alignment horizontal="left" vertical="center" wrapText="1" indent="1"/>
    </xf>
    <xf numFmtId="49" fontId="6" fillId="2" borderId="1" applyAlignment="1" pivotButton="0" quotePrefix="0" xfId="1">
      <alignment vertical="center" wrapText="1"/>
    </xf>
    <xf numFmtId="49" fontId="6" fillId="2" borderId="4" applyAlignment="1" pivotButton="0" quotePrefix="0" xfId="1">
      <alignment horizontal="left" vertical="center" wrapText="1" indent="1"/>
    </xf>
    <xf numFmtId="49" fontId="6" fillId="2" borderId="4" applyAlignment="1" pivotButton="0" quotePrefix="0" xfId="1">
      <alignment vertical="center" wrapText="1"/>
    </xf>
    <xf numFmtId="0" fontId="13" fillId="0" borderId="0" applyAlignment="1" pivotButton="0" quotePrefix="0" xfId="0">
      <alignment horizontal="left" vertical="center"/>
    </xf>
    <xf numFmtId="49" fontId="6" fillId="0" borderId="1" applyAlignment="1" pivotButton="0" quotePrefix="0" xfId="0">
      <alignment horizontal="left" vertical="center" wrapText="1" indent="1"/>
    </xf>
    <xf numFmtId="164" fontId="6" fillId="0" borderId="1" applyAlignment="1" pivotButton="0" quotePrefix="0" xfId="1">
      <alignment horizontal="center" vertical="center" wrapText="1"/>
    </xf>
    <xf numFmtId="9" fontId="6" fillId="0" borderId="1" applyAlignment="1" pivotButton="0" quotePrefix="0" xfId="3">
      <alignment horizontal="center" vertical="center" wrapText="1"/>
    </xf>
    <xf numFmtId="165" fontId="6" fillId="0" borderId="1" applyAlignment="1" pivotButton="0" quotePrefix="0" xfId="1">
      <alignment horizontal="center" vertical="center" wrapText="1"/>
    </xf>
    <xf numFmtId="49" fontId="6" fillId="0" borderId="1" applyAlignment="1" pivotButton="0" quotePrefix="0" xfId="1">
      <alignment horizontal="left" vertical="center" wrapText="1" indent="1"/>
    </xf>
    <xf numFmtId="49" fontId="6" fillId="0" borderId="4" applyAlignment="1" pivotButton="0" quotePrefix="0" xfId="0">
      <alignment horizontal="left" vertical="center" wrapText="1" indent="1"/>
    </xf>
    <xf numFmtId="164" fontId="6" fillId="0" borderId="4" applyAlignment="1" pivotButton="0" quotePrefix="0" xfId="1">
      <alignment horizontal="center" vertical="center" wrapText="1"/>
    </xf>
    <xf numFmtId="9" fontId="6" fillId="0" borderId="4" applyAlignment="1" pivotButton="0" quotePrefix="0" xfId="3">
      <alignment horizontal="center" vertical="center" wrapText="1"/>
    </xf>
    <xf numFmtId="165" fontId="6" fillId="0" borderId="4" applyAlignment="1" pivotButton="0" quotePrefix="0" xfId="1">
      <alignment horizontal="center" vertical="center" wrapText="1"/>
    </xf>
    <xf numFmtId="49" fontId="6" fillId="0" borderId="4" applyAlignment="1" pivotButton="0" quotePrefix="0" xfId="1">
      <alignment horizontal="left" vertical="center" wrapText="1" indent="1"/>
    </xf>
    <xf numFmtId="164" fontId="6" fillId="0" borderId="1" applyAlignment="1" pivotButton="0" quotePrefix="0" xfId="1">
      <alignment horizontal="center" vertical="center" wrapText="1"/>
    </xf>
    <xf numFmtId="0" fontId="6" fillId="0" borderId="1" applyAlignment="1" pivotButton="0" quotePrefix="0" xfId="0">
      <alignment horizontal="left" vertical="center" indent="1"/>
    </xf>
    <xf numFmtId="49" fontId="6" fillId="0" borderId="1" applyAlignment="1" pivotButton="0" quotePrefix="0" xfId="2">
      <alignment horizontal="left" vertical="center" wrapText="1" indent="1"/>
    </xf>
    <xf numFmtId="9" fontId="6" fillId="0" borderId="1" applyAlignment="1" pivotButton="0" quotePrefix="0" xfId="3">
      <alignment horizontal="center" vertical="center" wrapText="1"/>
    </xf>
    <xf numFmtId="0" fontId="14" fillId="0" borderId="1" applyAlignment="1" pivotButton="0" quotePrefix="0" xfId="0">
      <alignment horizontal="center" vertical="center"/>
    </xf>
    <xf numFmtId="49" fontId="14" fillId="0" borderId="1" applyAlignment="1" pivotButton="0" quotePrefix="0" xfId="2">
      <alignment horizontal="center" vertical="center" wrapText="1"/>
    </xf>
    <xf numFmtId="49" fontId="14" fillId="0" borderId="1" applyAlignment="1" pivotButton="0" quotePrefix="0" xfId="0">
      <alignment horizontal="center" vertical="center" wrapText="1"/>
    </xf>
    <xf numFmtId="49" fontId="14" fillId="0" borderId="4" applyAlignment="1" pivotButton="0" quotePrefix="0" xfId="0">
      <alignment horizontal="center" vertical="center" wrapText="1"/>
    </xf>
    <xf numFmtId="49" fontId="7" fillId="4" borderId="1" applyAlignment="1" pivotButton="0" quotePrefix="0" xfId="0">
      <alignment horizontal="center" vertical="center" wrapText="1"/>
    </xf>
    <xf numFmtId="0" fontId="6" fillId="9" borderId="1" applyAlignment="1" pivotButton="0" quotePrefix="0" xfId="0">
      <alignment horizontal="left" vertical="center" indent="1"/>
    </xf>
    <xf numFmtId="0" fontId="6" fillId="4" borderId="1" applyAlignment="1" pivotButton="0" quotePrefix="0" xfId="0">
      <alignment horizontal="left" vertical="center" indent="1"/>
    </xf>
    <xf numFmtId="0" fontId="6" fillId="10" borderId="1" applyAlignment="1" pivotButton="0" quotePrefix="0" xfId="0">
      <alignment horizontal="left" vertical="center" indent="1"/>
    </xf>
    <xf numFmtId="0" fontId="6" fillId="6" borderId="1" applyAlignment="1" pivotButton="0" quotePrefix="0" xfId="0">
      <alignment horizontal="left" vertical="center" indent="1"/>
    </xf>
    <xf numFmtId="0" fontId="6" fillId="8" borderId="1" applyAlignment="1" pivotButton="0" quotePrefix="0" xfId="0">
      <alignment horizontal="left" vertical="center" indent="1"/>
    </xf>
    <xf numFmtId="0" fontId="6" fillId="3" borderId="1" applyAlignment="1" pivotButton="0" quotePrefix="0" xfId="0">
      <alignment horizontal="left" vertical="center" indent="1"/>
    </xf>
    <xf numFmtId="49" fontId="7" fillId="4" borderId="9" applyAlignment="1" pivotButton="0" quotePrefix="0" xfId="0">
      <alignment horizontal="center" vertical="center" wrapText="1"/>
    </xf>
    <xf numFmtId="0" fontId="15" fillId="0" borderId="10" applyAlignment="1" pivotButton="0" quotePrefix="0" xfId="0">
      <alignment horizontal="center" vertical="center" wrapText="1"/>
    </xf>
    <xf numFmtId="0" fontId="16" fillId="0" borderId="0" applyAlignment="1" pivotButton="0" quotePrefix="0" xfId="0">
      <alignment horizontal="left" vertical="center"/>
    </xf>
    <xf numFmtId="0" fontId="7" fillId="7" borderId="1" applyAlignment="1" pivotButton="0" quotePrefix="0" xfId="0">
      <alignment horizontal="center" vertical="center"/>
    </xf>
    <xf numFmtId="0" fontId="7" fillId="2" borderId="1" applyAlignment="1" pivotButton="0" quotePrefix="0" xfId="0">
      <alignment horizontal="center" vertical="center"/>
    </xf>
    <xf numFmtId="0" fontId="17" fillId="0" borderId="0" applyAlignment="1" pivotButton="0" quotePrefix="0" xfId="0">
      <alignment horizontal="center" vertical="center" wrapText="1"/>
    </xf>
    <xf numFmtId="0" fontId="15" fillId="0" borderId="10" applyAlignment="1" pivotButton="0" quotePrefix="0" xfId="0">
      <alignment horizontal="left" vertical="center" wrapText="1"/>
    </xf>
    <xf numFmtId="0" fontId="7" fillId="2" borderId="0" applyAlignment="1" pivotButton="0" quotePrefix="0" xfId="0">
      <alignment horizontal="center" vertical="center" wrapText="1"/>
    </xf>
    <xf numFmtId="0" fontId="7" fillId="11" borderId="0" applyAlignment="1" pivotButton="0" quotePrefix="0" xfId="0">
      <alignment horizontal="center" vertical="center" wrapText="1"/>
    </xf>
    <xf numFmtId="166" fontId="7" fillId="2" borderId="1" applyAlignment="1" pivotButton="0" quotePrefix="0" xfId="0">
      <alignment horizontal="center" vertical="center"/>
    </xf>
    <xf numFmtId="166" fontId="3" fillId="0" borderId="0" applyAlignment="1" pivotButton="0" quotePrefix="0" xfId="0">
      <alignment wrapText="1"/>
    </xf>
    <xf numFmtId="0" fontId="18" fillId="0" borderId="0" applyAlignment="1" pivotButton="0" quotePrefix="0" xfId="0">
      <alignment vertical="center"/>
    </xf>
    <xf numFmtId="0" fontId="15" fillId="0" borderId="10" applyAlignment="1" pivotButton="0" quotePrefix="0" xfId="0">
      <alignment horizontal="left" vertical="center" wrapText="1"/>
    </xf>
    <xf numFmtId="167" fontId="17" fillId="0" borderId="11" applyAlignment="1" pivotButton="0" quotePrefix="0" xfId="0">
      <alignment horizontal="left" vertical="center" wrapText="1"/>
    </xf>
    <xf numFmtId="0" fontId="19" fillId="6" borderId="0" applyAlignment="1" pivotButton="0" quotePrefix="0" xfId="2">
      <alignment horizontal="center" vertical="center"/>
    </xf>
    <xf numFmtId="0" fontId="0" fillId="0" borderId="10" pivotButton="0" quotePrefix="0" xfId="0"/>
    <xf numFmtId="167" fontId="17" fillId="0" borderId="11" applyAlignment="1" pivotButton="0" quotePrefix="0" xfId="0">
      <alignment horizontal="left" vertical="center" wrapText="1"/>
    </xf>
    <xf numFmtId="0" fontId="0" fillId="0" borderId="11" pivotButton="0" quotePrefix="0" xfId="0"/>
    <xf numFmtId="0" fontId="21" fillId="12" borderId="0" applyAlignment="1" pivotButton="0" quotePrefix="0" xfId="5">
      <alignment horizontal="center" vertical="center"/>
    </xf>
    <xf numFmtId="166" fontId="3" fillId="0" borderId="0" applyAlignment="1" pivotButton="0" quotePrefix="0" xfId="0">
      <alignment wrapText="1"/>
    </xf>
    <xf numFmtId="166" fontId="7" fillId="2" borderId="1" applyAlignment="1" pivotButton="0" quotePrefix="0" xfId="0">
      <alignment horizontal="center" vertical="center"/>
    </xf>
  </cellXfs>
  <cellStyles count="6">
    <cellStyle name="Обычный" xfId="0" builtinId="0"/>
    <cellStyle name="Денежный" xfId="1" builtinId="4"/>
    <cellStyle name="Гиперссылка" xfId="2" builtinId="8"/>
    <cellStyle name="Процентный" xfId="3" builtinId="5"/>
    <cellStyle name="Normal 2" xfId="4"/>
    <cellStyle name="Hyperlink" xfId="5" builtinId="8" hidden="0"/>
  </cellStyles>
  <dxfs count="101">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left" vertical="center" wrapText="1" inden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fgColor indexed="64"/>
          <bgColor auto="1"/>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fgColor indexed="64"/>
          <bgColor auto="1"/>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9"/>
        <vertAlign val="baseline"/>
      </font>
      <numFmt numFmtId="30" formatCode="@"/>
      <fill>
        <patternFill>
          <fgColor indexed="64"/>
          <bgColor indexed="65"/>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style="thin">
          <color theme="0" tint="-0.249977111117893"/>
        </left>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patternType="solid">
          <fgColor indexed="64"/>
          <bgColor theme="0" tint="-0.0499893185216834"/>
        </patternFill>
      </fill>
      <alignment horizontal="center" vertical="center" wrapText="1"/>
      <border outline="0">
        <left style="thin">
          <color theme="0" tint="-0.249977111117893"/>
        </left>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3" formatCode="0%"/>
      <fill>
        <patternFill patternType="solid">
          <fgColor indexed="64"/>
          <bgColor theme="0" tint="-0.1499984740745262"/>
        </patternFill>
      </fill>
      <alignment horizontal="center" vertical="center" wrapText="1"/>
      <border outline="0">
        <left style="thin">
          <color theme="0" tint="-0.249977111117893"/>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3" formatCode="0%"/>
      <fill>
        <patternFill>
          <fgColor indexed="64"/>
          <bgColor auto="1"/>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164" formatCode="_-&quot;$&quot;* #,##0.00_-;\-&quot;$&quot;* #,##0.00_-;_-&quot;$&quot;* &quot;-&quot;??_-;_-@_-"/>
      <fill>
        <patternFill patternType="solid">
          <fgColor indexed="64"/>
          <bgColor theme="0" tint="-0.1499984740745262"/>
        </patternFill>
      </fill>
      <alignment horizontal="center" vertical="center" wrapText="1"/>
      <border outline="0">
        <left/>
        <right style="thin">
          <color theme="0" tint="-0.249977111117893"/>
        </right>
        <top style="medium">
          <color theme="0" tint="-0.249977111117893"/>
        </top>
        <bottom style="medium">
          <color theme="0" tint="-0.249977111117893"/>
        </bottom>
      </border>
    </dxf>
    <dxf>
      <font>
        <name val="Century Gothic"/>
        <family val="1"/>
        <strike val="0"/>
        <outline val="0"/>
        <shadow val="0"/>
        <condense val="0"/>
        <color theme="1"/>
        <extend val="0"/>
        <sz val="10"/>
        <vertAlign val="baseline"/>
      </font>
      <numFmt numFmtId="164" formatCode="_-&quot;$&quot;* #,##0.00_-;\-&quot;$&quot;* #,##0.00_-;_-&quot;$&quot;* &quot;-&quot;??_-;_-@_-"/>
      <fill>
        <patternFill>
          <fgColor indexed="64"/>
          <bgColor auto="1"/>
        </patternFill>
      </fill>
      <alignment horizontal="center"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0" formatCode="General"/>
      <fill>
        <patternFill patternType="solid">
          <fgColor indexed="64"/>
          <bgColor theme="0" tint="-0.0499893185216834"/>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30" formatCode="@"/>
      <fill>
        <patternFill>
          <fgColor indexed="64"/>
          <bgColor auto="1"/>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theme="8" tint="0.3999755851924192"/>
        </top>
      </border>
    </dxf>
    <dxf>
      <font>
        <name val="Century Gothic"/>
        <family val="1"/>
        <strike val="0"/>
        <outline val="0"/>
        <shadow val="0"/>
        <sz val="10"/>
        <vertAlign val="baseline"/>
      </font>
      <fill>
        <patternFill patternType="solid">
          <fgColor indexed="64"/>
          <bgColor theme="0" tint="-0.1499984740745262"/>
        </patternFill>
      </fill>
      <border>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fill>
        <patternFill>
          <fgColor indexed="64"/>
          <bgColor auto="1"/>
        </patternFill>
      </fill>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theme="7" tint="0.7999816888943144"/>
        </patternFill>
      </fill>
    </dxf>
    <dxf>
      <fill>
        <patternFill>
          <bgColor rgb="FFBFD77D"/>
        </patternFill>
      </fill>
    </dxf>
    <dxf>
      <fill>
        <patternFill>
          <bgColor rgb="FF00BD32"/>
        </patternFill>
      </fill>
    </dxf>
    <dxf>
      <fill>
        <patternFill>
          <bgColor rgb="FF5BE7F0"/>
        </patternFill>
      </fill>
    </dxf>
    <dxf>
      <fill>
        <patternFill>
          <bgColor theme="0" tint="-0.1499679555650502"/>
        </patternFill>
      </fill>
    </dxf>
    <dxf>
      <fill>
        <patternFill>
          <bgColor theme="7" tint="0.7999816888943144"/>
        </patternFill>
      </fill>
    </dxf>
    <dxf>
      <fill>
        <patternFill>
          <bgColor rgb="FFBFD77D"/>
        </patternFill>
      </fill>
    </dxf>
    <dxf>
      <fill>
        <patternFill>
          <bgColor rgb="FF00BD32"/>
        </patternFill>
      </fill>
    </dxf>
    <dxf>
      <fill>
        <patternFill>
          <bgColor rgb="FF5BE7F0"/>
        </patternFill>
      </fill>
    </dxf>
    <dxf>
      <fill>
        <patternFill>
          <bgColor theme="0" tint="-0.1499679555650502"/>
        </patternFill>
      </fill>
    </dxf>
    <dxf>
      <fill>
        <patternFill>
          <bgColor rgb="FFBFD77D"/>
        </patternFill>
      </fill>
    </dxf>
    <dxf>
      <fill>
        <patternFill>
          <bgColor theme="0" tint="-0.1499679555650502"/>
        </patternFill>
      </fill>
    </dxf>
    <dxf>
      <fill>
        <patternFill>
          <bgColor rgb="FF5BE7F0"/>
        </patternFill>
      </fill>
    </dxf>
    <dxf>
      <fill>
        <patternFill>
          <bgColor theme="7" tint="0.7999816888943144"/>
        </patternFill>
      </fill>
    </dxf>
    <dxf>
      <fill>
        <patternFill>
          <bgColor rgb="FFBFD77D"/>
        </patternFill>
      </fill>
    </dxf>
    <dxf>
      <fill>
        <patternFill>
          <bgColor rgb="FF00BD32"/>
        </patternFill>
      </fill>
    </dxf>
    <dxf>
      <fill>
        <patternFill>
          <bgColor rgb="FF5BE7F0"/>
        </patternFill>
      </fill>
    </dxf>
    <dxf>
      <fill>
        <patternFill>
          <bgColor theme="0" tint="-0.1499679555650502"/>
        </patternFill>
      </fill>
    </dxf>
    <dxf>
      <fill>
        <patternFill>
          <bgColor rgb="FFBFD77D"/>
        </patternFill>
      </fill>
    </dxf>
    <dxf>
      <fill>
        <patternFill>
          <bgColor theme="0" tint="-0.1499679555650502"/>
        </patternFill>
      </fill>
    </dxf>
    <dxf>
      <fill>
        <patternFill>
          <bgColor rgb="FF5BE7F0"/>
        </patternFill>
      </fill>
    </dxf>
    <dxf>
      <font>
        <name val="Century Gothic"/>
        <family val="1"/>
        <strike val="0"/>
        <outline val="0"/>
        <shadow val="0"/>
        <condense val="0"/>
        <color theme="1"/>
        <extend val="0"/>
        <sz val="10"/>
        <vertAlign val="baseline"/>
      </font>
      <numFmt numFmtId="0" formatCode="General"/>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general" vertical="center" wrapTex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rgb="FFEAEEF3"/>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rgb="FFEAEEF3"/>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m/d/yy"/>
      <fill>
        <patternFill>
          <fgColor indexed="64"/>
          <bgColor indexed="65"/>
        </patternFill>
      </fill>
      <alignment horizontal="center" vertical="center" wrapText="1"/>
      <border outline="0">
        <left/>
        <right/>
        <top/>
        <bottom/>
      </border>
    </dxf>
    <dxf>
      <font>
        <name val="Century Gothic"/>
        <family val="1"/>
        <strike val="0"/>
        <outline val="0"/>
        <shadow val="0"/>
        <condense val="0"/>
        <color theme="1"/>
        <extend val="0"/>
        <sz val="10"/>
        <vertAlign val="baseline"/>
      </font>
      <numFmt numFmtId="165" formatCode="mm/dd/yy;@"/>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fgColor indexed="64"/>
          <bgColor indexed="65"/>
        </patternFill>
      </fill>
      <alignment horizontal="general" vertical="center" wrapText="1"/>
      <border outline="0">
        <left/>
        <right/>
        <top/>
        <bottom/>
      </border>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right/>
        <top style="thin">
          <color theme="0" tint="-0.249977111117893"/>
        </top>
        <bottom style="thin">
          <color theme="0" tint="-0.249977111117893"/>
        </bottom>
      </border>
    </dxf>
    <dxf>
      <font>
        <name val="Century Gothic"/>
        <family val="1"/>
        <b val="1"/>
        <strike val="0"/>
        <outline val="0"/>
        <shadow val="0"/>
        <condense val="0"/>
        <color theme="1"/>
        <extend val="0"/>
        <sz val="10"/>
        <vertAlign val="baseline"/>
      </font>
      <numFmt numFmtId="0" formatCode="General"/>
      <fill>
        <patternFill patternType="solid">
          <fgColor indexed="64"/>
          <bgColor rgb="FFF7F9FB"/>
        </patternFill>
      </fill>
      <alignment horizontal="center" vertical="center" wrapText="1"/>
    </dxf>
    <dxf>
      <font>
        <name val="Century Gothic"/>
        <family val="1"/>
        <strike val="0"/>
        <outline val="0"/>
        <shadow val="0"/>
        <condense val="0"/>
        <color theme="1"/>
        <extend val="0"/>
        <sz val="10"/>
        <vertAlign val="baseline"/>
      </font>
      <numFmt numFmtId="30" formatCode="@"/>
      <fill>
        <patternFill patternType="solid">
          <fgColor indexed="64"/>
          <bgColor theme="3" tint="0.7999816888943144"/>
        </patternFill>
      </fill>
      <alignment horizontal="left" vertical="center" wrapText="1" relativeIndent="1"/>
      <border outline="0">
        <left style="thin">
          <color theme="0" tint="-0.249977111117893"/>
        </left>
        <right/>
        <top style="thin">
          <color theme="0" tint="-0.249977111117893"/>
        </top>
        <bottom style="thin">
          <color theme="0" tint="-0.249977111117893"/>
        </bottom>
      </border>
    </dxf>
    <dxf>
      <border>
        <top style="thin">
          <color rgb="FF9BC2E6"/>
        </top>
      </border>
    </dxf>
    <dxf>
      <font>
        <name val="Century Gothic"/>
        <family val="1"/>
        <strike val="0"/>
        <outline val="0"/>
        <shadow val="0"/>
        <sz val="10"/>
        <vertAlign val="baseline"/>
      </font>
      <fill>
        <patternFill patternType="solid">
          <fgColor rgb="FF000000"/>
          <bgColor rgb="FFD9D9D9"/>
        </patternFill>
      </fill>
      <border>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name val="Century Gothic"/>
        <family val="1"/>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center" vertical="center" wrapText="1"/>
      <border>
        <left style="thin">
          <color theme="0" tint="-0.249977111117893"/>
        </left>
        <right style="thin">
          <color theme="0" tint="-0.249977111117893"/>
        </right>
        <top/>
        <bottom/>
        <vertical style="thin">
          <color theme="0" tint="-0.249977111117893"/>
        </vertical>
        <horizontal style="thin">
          <color theme="0" tint="-0.249977111117893"/>
        </horizontal>
      </border>
    </dxf>
    <dxf>
      <fill>
        <patternFill>
          <bgColor rgb="FFBFD77D"/>
        </patternFill>
      </fill>
    </dxf>
    <dxf>
      <fill>
        <patternFill>
          <bgColor theme="0" tint="-0.1499679555650502"/>
        </patternFill>
      </fill>
    </dxf>
    <dxf>
      <fill>
        <patternFill>
          <bgColor rgb="FF5BE7F0"/>
        </patternFill>
      </fill>
    </dxf>
    <dxf>
      <fill>
        <patternFill>
          <bgColor rgb="FFBFD77D"/>
        </patternFill>
      </fill>
    </dxf>
    <dxf>
      <fill>
        <patternFill>
          <bgColor theme="0" tint="-0.1499679555650502"/>
        </patternFill>
      </fill>
    </dxf>
    <dxf>
      <fill>
        <patternFill>
          <bgColor rgb="FF5BE7F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externalLink" Target="/xl/externalLinks/externalLink2.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plotArea>
      <layout/>
      <barChart>
        <barDir val="col"/>
        <grouping val="clustered"/>
        <varyColors val="1"/>
        <ser>
          <idx val="0"/>
          <order val="0"/>
          <spPr>
            <a:ln xmlns:a="http://schemas.openxmlformats.org/drawingml/2006/main">
              <a:prstDash val="solid"/>
            </a:ln>
            <scene3d>
              <camera prst="orthographicFront"/>
              <lightRig rig="threePt" dir="t"/>
            </scene3d>
            <a:sp3d xmlns:a="http://schemas.openxmlformats.org/drawingml/2006/main" prstMaterial="matte"/>
          </spPr>
          <invertIfNegative val="0"/>
          <dPt>
            <idx val="0"/>
            <invertIfNegative val="0"/>
            <bubble3D val="0"/>
            <spPr>
              <a:solidFill xmlns:a="http://schemas.openxmlformats.org/drawingml/2006/main">
                <a:schemeClr val="accent4">
                  <a:shade val="42000"/>
                </a:schemeClr>
              </a:solidFill>
              <a:ln xmlns:a="http://schemas.openxmlformats.org/drawingml/2006/main">
                <a:noFill/>
                <a:prstDash val="solid"/>
              </a:ln>
              <scene3d>
                <camera prst="orthographicFront"/>
                <lightRig rig="threePt" dir="t"/>
              </scene3d>
              <a:sp3d xmlns:a="http://schemas.openxmlformats.org/drawingml/2006/main" prstMaterial="matte"/>
            </spPr>
          </dPt>
          <dPt>
            <idx val="1"/>
            <invertIfNegative val="0"/>
            <bubble3D val="0"/>
            <spPr>
              <a:solidFill xmlns:a="http://schemas.openxmlformats.org/drawingml/2006/main">
                <a:schemeClr val="accent4">
                  <a:shade val="55000"/>
                </a:schemeClr>
              </a:solidFill>
              <a:ln xmlns:a="http://schemas.openxmlformats.org/drawingml/2006/main">
                <a:noFill/>
                <a:prstDash val="solid"/>
              </a:ln>
              <scene3d>
                <camera prst="orthographicFront"/>
                <lightRig rig="threePt" dir="t"/>
              </scene3d>
              <a:sp3d xmlns:a="http://schemas.openxmlformats.org/drawingml/2006/main" prstMaterial="matte"/>
            </spPr>
          </dPt>
          <dPt>
            <idx val="2"/>
            <invertIfNegative val="0"/>
            <bubble3D val="0"/>
            <spPr>
              <a:solidFill xmlns:a="http://schemas.openxmlformats.org/drawingml/2006/main">
                <a:schemeClr val="accent4">
                  <a:shade val="68000"/>
                </a:schemeClr>
              </a:solidFill>
              <a:ln xmlns:a="http://schemas.openxmlformats.org/drawingml/2006/main">
                <a:noFill/>
                <a:prstDash val="solid"/>
              </a:ln>
              <scene3d>
                <camera prst="orthographicFront"/>
                <lightRig rig="threePt" dir="t"/>
              </scene3d>
              <a:sp3d xmlns:a="http://schemas.openxmlformats.org/drawingml/2006/main" prstMaterial="matte"/>
            </spPr>
          </dPt>
          <dPt>
            <idx val="3"/>
            <invertIfNegative val="0"/>
            <bubble3D val="0"/>
            <spPr>
              <a:solidFill xmlns:a="http://schemas.openxmlformats.org/drawingml/2006/main">
                <a:schemeClr val="accent4">
                  <a:shade val="80000"/>
                </a:schemeClr>
              </a:solidFill>
              <a:ln xmlns:a="http://schemas.openxmlformats.org/drawingml/2006/main">
                <a:noFill/>
                <a:prstDash val="solid"/>
              </a:ln>
              <scene3d>
                <camera prst="orthographicFront"/>
                <lightRig rig="threePt" dir="t"/>
              </scene3d>
              <a:sp3d xmlns:a="http://schemas.openxmlformats.org/drawingml/2006/main" prstMaterial="matte"/>
            </spPr>
          </dPt>
          <dPt>
            <idx val="4"/>
            <invertIfNegative val="0"/>
            <bubble3D val="0"/>
            <spPr>
              <a:solidFill xmlns:a="http://schemas.openxmlformats.org/drawingml/2006/main">
                <a:schemeClr val="accent4">
                  <a:shade val="93000"/>
                </a:schemeClr>
              </a:solidFill>
              <a:ln xmlns:a="http://schemas.openxmlformats.org/drawingml/2006/main">
                <a:noFill/>
                <a:prstDash val="solid"/>
              </a:ln>
              <scene3d>
                <camera prst="orthographicFront"/>
                <lightRig rig="threePt" dir="t"/>
              </scene3d>
              <a:sp3d xmlns:a="http://schemas.openxmlformats.org/drawingml/2006/main" prstMaterial="matte"/>
            </spPr>
          </dPt>
          <dPt>
            <idx val="5"/>
            <invertIfNegative val="0"/>
            <bubble3D val="0"/>
            <spPr>
              <a:solidFill xmlns:a="http://schemas.openxmlformats.org/drawingml/2006/main">
                <a:schemeClr val="accent4">
                  <a:tint val="94000"/>
                </a:schemeClr>
              </a:solidFill>
              <a:ln xmlns:a="http://schemas.openxmlformats.org/drawingml/2006/main">
                <a:noFill/>
                <a:prstDash val="solid"/>
              </a:ln>
              <scene3d>
                <camera prst="orthographicFront"/>
                <lightRig rig="threePt" dir="t"/>
              </scene3d>
              <a:sp3d xmlns:a="http://schemas.openxmlformats.org/drawingml/2006/main" prstMaterial="matte"/>
            </spPr>
          </dPt>
          <dPt>
            <idx val="6"/>
            <invertIfNegative val="0"/>
            <bubble3D val="0"/>
            <spPr>
              <a:solidFill xmlns:a="http://schemas.openxmlformats.org/drawingml/2006/main">
                <a:schemeClr val="accent4">
                  <a:tint val="81000"/>
                </a:schemeClr>
              </a:solidFill>
              <a:ln xmlns:a="http://schemas.openxmlformats.org/drawingml/2006/main">
                <a:noFill/>
                <a:prstDash val="solid"/>
              </a:ln>
              <scene3d>
                <camera prst="orthographicFront"/>
                <lightRig rig="threePt" dir="t"/>
              </scene3d>
              <a:sp3d xmlns:a="http://schemas.openxmlformats.org/drawingml/2006/main" prstMaterial="matte"/>
            </spPr>
          </dPt>
          <dPt>
            <idx val="7"/>
            <invertIfNegative val="0"/>
            <bubble3D val="0"/>
            <spPr>
              <a:solidFill xmlns:a="http://schemas.openxmlformats.org/drawingml/2006/main">
                <a:schemeClr val="accent4">
                  <a:tint val="69000"/>
                </a:schemeClr>
              </a:solidFill>
              <a:ln xmlns:a="http://schemas.openxmlformats.org/drawingml/2006/main">
                <a:noFill/>
                <a:prstDash val="solid"/>
              </a:ln>
              <scene3d>
                <camera prst="orthographicFront"/>
                <lightRig rig="threePt" dir="t"/>
              </scene3d>
              <a:sp3d xmlns:a="http://schemas.openxmlformats.org/drawingml/2006/main" prstMaterial="matte"/>
            </spPr>
          </dPt>
          <dPt>
            <idx val="8"/>
            <invertIfNegative val="0"/>
            <bubble3D val="0"/>
            <spPr>
              <a:solidFill xmlns:a="http://schemas.openxmlformats.org/drawingml/2006/main">
                <a:schemeClr val="accent4">
                  <a:tint val="56000"/>
                </a:schemeClr>
              </a:solidFill>
              <a:ln xmlns:a="http://schemas.openxmlformats.org/drawingml/2006/main">
                <a:noFill/>
                <a:prstDash val="solid"/>
              </a:ln>
              <scene3d>
                <camera prst="orthographicFront"/>
                <lightRig rig="threePt" dir="t"/>
              </scene3d>
              <a:sp3d xmlns:a="http://schemas.openxmlformats.org/drawingml/2006/main" prstMaterial="matte"/>
            </spPr>
          </dPt>
          <dPt>
            <idx val="9"/>
            <invertIfNegative val="0"/>
            <bubble3D val="0"/>
            <spPr>
              <a:solidFill xmlns:a="http://schemas.openxmlformats.org/drawingml/2006/main">
                <a:schemeClr val="accent4">
                  <a:tint val="43000"/>
                </a:schemeClr>
              </a:solidFill>
              <a:ln xmlns:a="http://schemas.openxmlformats.org/drawingml/2006/main">
                <a:noFill/>
                <a:prstDash val="solid"/>
              </a:ln>
              <scene3d>
                <camera prst="orthographicFront"/>
                <lightRig rig="threePt" dir="t"/>
              </scene3d>
              <a:sp3d xmlns:a="http://schemas.openxmlformats.org/drawingml/2006/main" prstMaterial="matte"/>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Leva!$B$32:$B$41</f>
              <strCache>
                <ptCount val="10"/>
                <pt idx="0">
                  <v>Mídias Sociais</v>
                </pt>
                <pt idx="1">
                  <v>E-mail marketing</v>
                </pt>
                <pt idx="2">
                  <v>Pesquisa Orgânica</v>
                </pt>
                <pt idx="3">
                  <v>Social Pago</v>
                </pt>
                <pt idx="4">
                  <v>Pesquisa paga</v>
                </pt>
                <pt idx="5">
                  <v>Referência</v>
                </pt>
                <pt idx="6">
                  <v>Tráfego Direto</v>
                </pt>
                <pt idx="7">
                  <v>Fontes offline</v>
                </pt>
                <pt idx="8">
                  <v>Chamada fria</v>
                </pt>
                <pt idx="9">
                  <v>Outro</v>
                </pt>
              </strCache>
            </strRef>
          </cat>
          <val>
            <numRef>
              <f>Leva!$C$32:$C$41</f>
              <numCache>
                <formatCode>General</formatCode>
                <ptCount val="10"/>
                <pt idx="0">
                  <v>5</v>
                </pt>
                <pt idx="1">
                  <v>1</v>
                </pt>
                <pt idx="2">
                  <v>1</v>
                </pt>
                <pt idx="3">
                  <v>2</v>
                </pt>
                <pt idx="4">
                  <v>1</v>
                </pt>
                <pt idx="5">
                  <v>2</v>
                </pt>
                <pt idx="6">
                  <v>1</v>
                </pt>
                <pt idx="7">
                  <v>1</v>
                </pt>
                <pt idx="8">
                  <v>2</v>
                </pt>
                <pt idx="9">
                  <v>3</v>
                </pt>
              </numCache>
            </numRef>
          </val>
        </ser>
        <dLbls>
          <showLegendKey val="0"/>
          <showVal val="0"/>
          <showCatName val="0"/>
          <showSerName val="0"/>
          <showPercent val="0"/>
          <showBubbleSize val="0"/>
        </dLbls>
        <gapWidth val="50"/>
        <axId val="89182223"/>
        <axId val="87614031"/>
      </barChart>
      <catAx>
        <axId val="89182223"/>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87614031"/>
        <crosses val="autoZero"/>
        <auto val="1"/>
        <lblAlgn val="ctr"/>
        <lblOffset val="100"/>
        <noMultiLvlLbl val="0"/>
      </catAx>
      <valAx>
        <axId val="8761403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89182223"/>
        <crosses val="autoZero"/>
        <crossBetween val="between"/>
      </valAx>
    </plotArea>
    <plotVisOnly val="1"/>
    <dispBlanksAs val="gap"/>
  </chart>
</chartSpace>
</file>

<file path=xl/charts/chart2.xml><?xml version="1.0" encoding="utf-8"?>
<chartSpace xmlns="http://schemas.openxmlformats.org/drawingml/2006/chart">
  <chart>
    <plotArea>
      <layout/>
      <doughnutChart>
        <varyColors val="1"/>
        <ser>
          <idx val="0"/>
          <order val="0"/>
          <spPr>
            <a:ln xmlns:a="http://schemas.openxmlformats.org/drawingml/2006/main">
              <a:prstDash val="solid"/>
            </a:ln>
          </spPr>
          <dPt>
            <idx val="0"/>
            <bubble3D val="0"/>
            <spPr>
              <a:gradFill xmlns:a="http://schemas.openxmlformats.org/drawingml/2006/main">
                <a:gsLst>
                  <a:gs pos="0">
                    <a:srgbClr val="BFD77D"/>
                  </a:gs>
                  <a:gs pos="100000">
                    <a:srgbClr val="00BD32"/>
                  </a:gs>
                </a:gsLst>
                <a:lin ang="5400000" scaled="1"/>
              </a:gradFill>
              <a:ln xmlns:a="http://schemas.openxmlformats.org/drawingml/2006/main" w="19050">
                <a:noFill/>
                <a:prstDash val="solid"/>
              </a:ln>
            </spPr>
          </dPt>
          <dPt>
            <idx val="1"/>
            <bubble3D val="0"/>
            <spPr>
              <a:gradFill xmlns:a="http://schemas.openxmlformats.org/drawingml/2006/main">
                <a:gsLst>
                  <a:gs pos="0">
                    <a:schemeClr val="bg1">
                      <a:lumMod val="75000"/>
                    </a:schemeClr>
                  </a:gs>
                  <a:gs pos="100000">
                    <a:schemeClr val="bg1">
                      <a:lumMod val="50000"/>
                    </a:schemeClr>
                  </a:gs>
                </a:gsLst>
                <a:lin ang="5400000" scaled="1"/>
              </a:gradFill>
              <a:ln xmlns:a="http://schemas.openxmlformats.org/drawingml/2006/main" w="19050">
                <a:noFill/>
                <a:prstDash val="solid"/>
              </a:ln>
            </spPr>
          </dPt>
          <dPt>
            <idx val="2"/>
            <bubble3D val="0"/>
            <spPr>
              <a:gradFill xmlns:a="http://schemas.openxmlformats.org/drawingml/2006/main">
                <a:gsLst>
                  <a:gs pos="0">
                    <a:srgbClr val="5BE7F0"/>
                  </a:gs>
                  <a:gs pos="100000">
                    <a:srgbClr val="00B0F0"/>
                  </a:gs>
                </a:gsLst>
                <a:lin ang="5400000" scaled="1"/>
              </a:gra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2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1"/>
          </dLbls>
          <cat>
            <strRef>
              <f>Leva!$E$32:$E$34</f>
              <strCache>
                <ptCount val="3"/>
                <pt idx="0">
                  <v>ABRIR</v>
                </pt>
                <pt idx="1">
                  <v>PERDIDO</v>
                </pt>
                <pt idx="2">
                  <v>GANHOU</v>
                </pt>
              </strCache>
            </strRef>
          </cat>
          <val>
            <numRef>
              <f>Leva!$F$32:$F$34</f>
              <numCache>
                <formatCode>General</formatCode>
                <ptCount val="3"/>
                <pt idx="0">
                  <v>10</v>
                </pt>
                <pt idx="1">
                  <v>5</v>
                </pt>
                <pt idx="2">
                  <v>4</v>
                </pt>
              </numCache>
            </numRef>
          </val>
        </ser>
        <dLbls>
          <showLegendKey val="0"/>
          <showVal val="0"/>
          <showCatName val="0"/>
          <showSerName val="0"/>
          <showPercent val="0"/>
          <showBubbleSize val="0"/>
          <showLeaderLines val="1"/>
        </dLbls>
        <firstSliceAng val="0"/>
        <holeSize val="30"/>
      </doughnut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plotArea>
      <layout/>
      <barChart>
        <barDir val="col"/>
        <grouping val="clustered"/>
        <varyColors val="1"/>
        <ser>
          <idx val="0"/>
          <order val="0"/>
          <spPr>
            <a:ln xmlns:a="http://schemas.openxmlformats.org/drawingml/2006/main">
              <a:noFill/>
              <a:prstDash val="solid"/>
            </a:ln>
            <scene3d>
              <camera prst="orthographicFront"/>
              <lightRig rig="threePt" dir="t"/>
            </scene3d>
            <a:sp3d xmlns:a="http://schemas.openxmlformats.org/drawingml/2006/main" prstMaterial="matte"/>
          </spPr>
          <invertIfNegative val="0"/>
          <dPt>
            <idx val="0"/>
            <invertIfNegative val="0"/>
            <bubble3D val="0"/>
            <spPr>
              <a:gradFill xmlns:a="http://schemas.openxmlformats.org/drawingml/2006/main">
                <a:gsLst>
                  <a:gs pos="0">
                    <a:schemeClr val="accent4">
                      <a:lumMod val="20000"/>
                      <a:lumOff val="80000"/>
                    </a:schemeClr>
                  </a:gs>
                  <a:gs pos="100000">
                    <a:schemeClr val="accent4"/>
                  </a:gs>
                </a:gsLst>
                <a:lin ang="2700000" scaled="0"/>
              </a:gradFill>
              <a:ln xmlns:a="http://schemas.openxmlformats.org/drawingml/2006/main">
                <a:noFill/>
                <a:prstDash val="solid"/>
              </a:ln>
              <scene3d>
                <camera prst="orthographicFront"/>
                <lightRig rig="threePt" dir="t"/>
              </scene3d>
              <a:sp3d xmlns:a="http://schemas.openxmlformats.org/drawingml/2006/main" prstMaterial="matte"/>
            </spPr>
          </dPt>
          <dPt>
            <idx val="1"/>
            <invertIfNegative val="0"/>
            <bubble3D val="0"/>
            <spPr>
              <a:gradFill xmlns:a="http://schemas.openxmlformats.org/drawingml/2006/main">
                <a:gsLst>
                  <a:gs pos="0">
                    <a:srgbClr val="BFD77D"/>
                  </a:gs>
                  <a:gs pos="100000">
                    <a:srgbClr val="86BF4E"/>
                  </a:gs>
                </a:gsLst>
                <a:lin ang="2700000" scaled="0"/>
              </a:gradFill>
              <a:ln xmlns:a="http://schemas.openxmlformats.org/drawingml/2006/main">
                <a:noFill/>
                <a:prstDash val="solid"/>
              </a:ln>
              <scene3d>
                <camera prst="orthographicFront"/>
                <lightRig rig="threePt" dir="t"/>
              </scene3d>
              <a:sp3d xmlns:a="http://schemas.openxmlformats.org/drawingml/2006/main" prstMaterial="matte"/>
            </spPr>
          </dPt>
          <dPt>
            <idx val="2"/>
            <invertIfNegative val="0"/>
            <bubble3D val="0"/>
            <spPr>
              <a:gradFill xmlns:a="http://schemas.openxmlformats.org/drawingml/2006/main">
                <a:gsLst>
                  <a:gs pos="0">
                    <a:srgbClr val="00BD32"/>
                  </a:gs>
                  <a:gs pos="100000">
                    <a:srgbClr val="009946"/>
                  </a:gs>
                </a:gsLst>
                <a:lin ang="2700000" scaled="0"/>
              </a:gradFill>
              <a:ln xmlns:a="http://schemas.openxmlformats.org/drawingml/2006/main">
                <a:noFill/>
                <a:prstDash val="solid"/>
              </a:ln>
              <scene3d>
                <camera prst="orthographicFront"/>
                <lightRig rig="threePt" dir="t"/>
              </scene3d>
              <a:sp3d xmlns:a="http://schemas.openxmlformats.org/drawingml/2006/main" prstMaterial="matte"/>
            </spPr>
          </dPt>
          <dPt>
            <idx val="3"/>
            <invertIfNegative val="0"/>
            <bubble3D val="0"/>
            <spPr>
              <a:gradFill xmlns:a="http://schemas.openxmlformats.org/drawingml/2006/main">
                <a:gsLst>
                  <a:gs pos="0">
                    <a:srgbClr val="5BE7F0"/>
                  </a:gs>
                  <a:gs pos="100000">
                    <a:srgbClr val="0070C0"/>
                  </a:gs>
                </a:gsLst>
                <a:lin ang="2700000" scaled="0"/>
              </a:gradFill>
              <a:ln xmlns:a="http://schemas.openxmlformats.org/drawingml/2006/main">
                <a:noFill/>
                <a:prstDash val="solid"/>
              </a:ln>
              <scene3d>
                <camera prst="orthographicFront"/>
                <lightRig rig="threePt" dir="t"/>
              </scene3d>
              <a:sp3d xmlns:a="http://schemas.openxmlformats.org/drawingml/2006/main" prstMaterial="matte"/>
            </spPr>
          </dPt>
          <dPt>
            <idx val="4"/>
            <invertIfNegative val="0"/>
            <bubble3D val="0"/>
            <spPr>
              <a:gradFill xmlns:a="http://schemas.openxmlformats.org/drawingml/2006/main">
                <a:gsLst>
                  <a:gs pos="0">
                    <a:schemeClr val="bg1">
                      <a:lumMod val="75000"/>
                    </a:schemeClr>
                  </a:gs>
                  <a:gs pos="100000">
                    <a:schemeClr val="tx1">
                      <a:lumMod val="65000"/>
                      <a:lumOff val="35000"/>
                    </a:schemeClr>
                  </a:gs>
                </a:gsLst>
                <a:lin ang="2700000" scaled="0"/>
              </a:gradFill>
              <a:ln xmlns:a="http://schemas.openxmlformats.org/drawingml/2006/main">
                <a:noFill/>
                <a:prstDash val="solid"/>
              </a:ln>
              <scene3d>
                <camera prst="orthographicFront"/>
                <lightRig rig="threePt" dir="t"/>
              </scene3d>
              <a:sp3d xmlns:a="http://schemas.openxmlformats.org/drawingml/2006/main" prstMaterial="matte"/>
            </spPr>
          </dPt>
          <dPt>
            <idx val="5"/>
            <invertIfNegative val="0"/>
            <bubble3D val="0"/>
            <spPr>
              <a:solidFill xmlns:a="http://schemas.openxmlformats.org/drawingml/2006/main">
                <a:schemeClr val="accent6"/>
              </a:solidFill>
              <a:ln xmlns:a="http://schemas.openxmlformats.org/drawingml/2006/main">
                <a:noFill/>
                <a:prstDash val="solid"/>
              </a:ln>
              <scene3d>
                <camera prst="orthographicFront"/>
                <lightRig rig="threePt" dir="t"/>
              </scene3d>
              <a:sp3d xmlns:a="http://schemas.openxmlformats.org/drawingml/2006/main" prstMaterial="matte"/>
            </spPr>
          </dPt>
          <dPt>
            <idx val="6"/>
            <invertIfNegative val="0"/>
            <bubble3D val="0"/>
            <spPr>
              <a:solidFill xmlns:a="http://schemas.openxmlformats.org/drawingml/2006/main">
                <a:schemeClr val="accent1">
                  <a:lumMod val="60000"/>
                </a:schemeClr>
              </a:solidFill>
              <a:ln xmlns:a="http://schemas.openxmlformats.org/drawingml/2006/main">
                <a:noFill/>
                <a:prstDash val="solid"/>
              </a:ln>
              <scene3d>
                <camera prst="orthographicFront"/>
                <lightRig rig="threePt" dir="t"/>
              </scene3d>
              <a:sp3d xmlns:a="http://schemas.openxmlformats.org/drawingml/2006/main" prstMaterial="matte"/>
            </spPr>
          </dPt>
          <dPt>
            <idx val="7"/>
            <invertIfNegative val="0"/>
            <bubble3D val="0"/>
            <spPr>
              <a:solidFill xmlns:a="http://schemas.openxmlformats.org/drawingml/2006/main">
                <a:schemeClr val="accent2">
                  <a:lumMod val="60000"/>
                </a:schemeClr>
              </a:solidFill>
              <a:ln xmlns:a="http://schemas.openxmlformats.org/drawingml/2006/main">
                <a:noFill/>
                <a:prstDash val="solid"/>
              </a:ln>
              <scene3d>
                <camera prst="orthographicFront"/>
                <lightRig rig="threePt" dir="t"/>
              </scene3d>
              <a:sp3d xmlns:a="http://schemas.openxmlformats.org/drawingml/2006/main" prstMaterial="matte"/>
            </spPr>
          </dPt>
          <dPt>
            <idx val="8"/>
            <invertIfNegative val="0"/>
            <bubble3D val="0"/>
            <spPr>
              <a:solidFill xmlns:a="http://schemas.openxmlformats.org/drawingml/2006/main">
                <a:schemeClr val="accent3">
                  <a:lumMod val="60000"/>
                </a:schemeClr>
              </a:solidFill>
              <a:ln xmlns:a="http://schemas.openxmlformats.org/drawingml/2006/main">
                <a:noFill/>
                <a:prstDash val="solid"/>
              </a:ln>
              <scene3d>
                <camera prst="orthographicFront"/>
                <lightRig rig="threePt" dir="t"/>
              </scene3d>
              <a:sp3d xmlns:a="http://schemas.openxmlformats.org/drawingml/2006/main" prstMaterial="matte"/>
            </spPr>
          </dPt>
          <dPt>
            <idx val="9"/>
            <invertIfNegative val="0"/>
            <bubble3D val="0"/>
            <spPr>
              <a:solidFill xmlns:a="http://schemas.openxmlformats.org/drawingml/2006/main">
                <a:schemeClr val="accent4">
                  <a:lumMod val="60000"/>
                </a:schemeClr>
              </a:solidFill>
              <a:ln xmlns:a="http://schemas.openxmlformats.org/drawingml/2006/main">
                <a:noFill/>
                <a:prstDash val="solid"/>
              </a:ln>
              <scene3d>
                <camera prst="orthographicFront"/>
                <lightRig rig="threePt" dir="t"/>
              </scene3d>
              <a:sp3d xmlns:a="http://schemas.openxmlformats.org/drawingml/2006/main" prstMaterial="matte"/>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Oportunidades!$B$31:$B$35</f>
              <strCache>
                <ptCount val="5"/>
                <pt idx="0">
                  <v>Qualificação</v>
                </pt>
                <pt idx="1">
                  <v>Proposta</v>
                </pt>
                <pt idx="2">
                  <v>Negocial</v>
                </pt>
                <pt idx="3">
                  <v>Fechado - Ganhou</v>
                </pt>
                <pt idx="4">
                  <v>Fechado - Perdido</v>
                </pt>
              </strCache>
            </strRef>
          </cat>
          <val>
            <numRef>
              <f>Oportunidades!$C$31:$C$35</f>
              <numCache>
                <formatCode>General</formatCode>
                <ptCount val="5"/>
                <pt idx="0">
                  <v>1</v>
                </pt>
                <pt idx="1">
                  <v>1</v>
                </pt>
                <pt idx="2">
                  <v>2</v>
                </pt>
                <pt idx="3">
                  <v>4</v>
                </pt>
                <pt idx="4">
                  <v>2</v>
                </pt>
              </numCache>
            </numRef>
          </val>
        </ser>
        <dLbls>
          <showLegendKey val="0"/>
          <showVal val="0"/>
          <showCatName val="0"/>
          <showSerName val="0"/>
          <showPercent val="0"/>
          <showBubbleSize val="0"/>
        </dLbls>
        <gapWidth val="50"/>
        <axId val="89182223"/>
        <axId val="87614031"/>
      </barChart>
      <catAx>
        <axId val="89182223"/>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87614031"/>
        <crosses val="autoZero"/>
        <auto val="1"/>
        <lblAlgn val="ctr"/>
        <lblOffset val="100"/>
        <noMultiLvlLbl val="0"/>
      </catAx>
      <valAx>
        <axId val="87614031"/>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89182223"/>
        <crosses val="autoZero"/>
        <crossBetween val="between"/>
      </valAx>
    </plotArea>
    <plotVisOnly val="1"/>
    <dispBlanksAs val="gap"/>
  </chart>
</chartSpace>
</file>

<file path=xl/charts/chart4.xml><?xml version="1.0" encoding="utf-8"?>
<chartSpace xmlns="http://schemas.openxmlformats.org/drawingml/2006/chart">
  <chart>
    <plotArea>
      <layout/>
      <doughnutChart>
        <varyColors val="1"/>
        <ser>
          <idx val="0"/>
          <order val="0"/>
          <spPr>
            <a:ln xmlns:a="http://schemas.openxmlformats.org/drawingml/2006/main">
              <a:prstDash val="solid"/>
            </a:ln>
          </spPr>
          <dPt>
            <idx val="0"/>
            <bubble3D val="0"/>
            <spPr>
              <a:gradFill xmlns:a="http://schemas.openxmlformats.org/drawingml/2006/main">
                <a:gsLst>
                  <a:gs pos="0">
                    <a:srgbClr val="BFD77D"/>
                  </a:gs>
                  <a:gs pos="100000">
                    <a:srgbClr val="00BD32"/>
                  </a:gs>
                </a:gsLst>
                <a:lin ang="5400000" scaled="1"/>
              </a:gradFill>
              <a:ln xmlns:a="http://schemas.openxmlformats.org/drawingml/2006/main" w="19050">
                <a:noFill/>
                <a:prstDash val="solid"/>
              </a:ln>
            </spPr>
          </dPt>
          <dPt>
            <idx val="1"/>
            <bubble3D val="0"/>
            <spPr>
              <a:gradFill xmlns:a="http://schemas.openxmlformats.org/drawingml/2006/main">
                <a:gsLst>
                  <a:gs pos="0">
                    <a:schemeClr val="bg1">
                      <a:lumMod val="75000"/>
                    </a:schemeClr>
                  </a:gs>
                  <a:gs pos="100000">
                    <a:schemeClr val="bg1">
                      <a:lumMod val="50000"/>
                    </a:schemeClr>
                  </a:gs>
                </a:gsLst>
                <a:lin ang="5400000" scaled="1"/>
              </a:gradFill>
              <a:ln xmlns:a="http://schemas.openxmlformats.org/drawingml/2006/main" w="19050">
                <a:noFill/>
                <a:prstDash val="solid"/>
              </a:ln>
            </spPr>
          </dPt>
          <dPt>
            <idx val="2"/>
            <bubble3D val="0"/>
            <spPr>
              <a:gradFill xmlns:a="http://schemas.openxmlformats.org/drawingml/2006/main">
                <a:gsLst>
                  <a:gs pos="0">
                    <a:srgbClr val="5BE7F0"/>
                  </a:gs>
                  <a:gs pos="100000">
                    <a:srgbClr val="00B0F0"/>
                  </a:gs>
                </a:gsLst>
                <a:lin ang="5400000" scaled="1"/>
              </a:gra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20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1"/>
          </dLbls>
          <cat>
            <strRef>
              <f>Oportunidades!$E$31:$E$33</f>
              <strCache>
                <ptCount val="3"/>
                <pt idx="0">
                  <v>ABRIR</v>
                </pt>
                <pt idx="1">
                  <v>PERDIDO</v>
                </pt>
                <pt idx="2">
                  <v>GANHOU</v>
                </pt>
              </strCache>
            </strRef>
          </cat>
          <val>
            <numRef>
              <f>Oportunidades!$F$31:$F$33</f>
              <numCache>
                <formatCode>General</formatCode>
                <ptCount val="3"/>
                <pt idx="0">
                  <v>4</v>
                </pt>
                <pt idx="1">
                  <v>2</v>
                </pt>
                <pt idx="2">
                  <v>4</v>
                </pt>
              </numCache>
            </numRef>
          </val>
        </ser>
        <dLbls>
          <showLegendKey val="0"/>
          <showVal val="0"/>
          <showCatName val="0"/>
          <showSerName val="0"/>
          <showPercent val="0"/>
          <showBubbleSize val="0"/>
          <showLeaderLines val="1"/>
        </dLbls>
        <firstSliceAng val="0"/>
        <holeSize val="30"/>
      </doughnut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5.xml><?xml version="1.0" encoding="utf-8"?>
<chartSpace xmlns="http://schemas.openxmlformats.org/drawingml/2006/chart">
  <chart>
    <plotArea>
      <layout/>
      <barChart>
        <barDir val="bar"/>
        <grouping val="clustered"/>
        <varyColors val="0"/>
        <ser>
          <idx val="0"/>
          <order val="0"/>
          <spPr>
            <a:solidFill xmlns:a="http://schemas.openxmlformats.org/drawingml/2006/main">
              <a:schemeClr val="accent1"/>
            </a:solidFill>
            <a:ln xmlns:a="http://schemas.openxmlformats.org/drawingml/2006/main">
              <a:noFill/>
              <a:prstDash val="solid"/>
            </a:ln>
          </spPr>
          <invertIfNegative val="0"/>
          <dPt>
            <idx val="0"/>
            <invertIfNegative val="0"/>
            <bubble3D val="0"/>
            <spPr>
              <a:gradFill xmlns:a="http://schemas.openxmlformats.org/drawingml/2006/main">
                <a:gsLst>
                  <a:gs pos="100000">
                    <a:schemeClr val="accent4">
                      <a:lumMod val="20000"/>
                      <a:lumOff val="80000"/>
                    </a:schemeClr>
                  </a:gs>
                  <a:gs pos="0">
                    <a:schemeClr val="accent4"/>
                  </a:gs>
                </a:gsLst>
                <a:lin ang="18000000" scaled="0"/>
              </a:gradFill>
              <a:ln xmlns:a="http://schemas.openxmlformats.org/drawingml/2006/main">
                <a:noFill/>
                <a:prstDash val="solid"/>
              </a:ln>
            </spPr>
          </dPt>
          <dPt>
            <idx val="1"/>
            <invertIfNegative val="0"/>
            <bubble3D val="0"/>
            <spPr>
              <a:gradFill xmlns:a="http://schemas.openxmlformats.org/drawingml/2006/main">
                <a:gsLst>
                  <a:gs pos="100000">
                    <a:srgbClr val="BFD77D"/>
                  </a:gs>
                  <a:gs pos="0">
                    <a:srgbClr val="86BF4E"/>
                  </a:gs>
                </a:gsLst>
                <a:lin ang="18000000" scaled="0"/>
              </a:gradFill>
              <a:ln xmlns:a="http://schemas.openxmlformats.org/drawingml/2006/main">
                <a:noFill/>
                <a:prstDash val="solid"/>
              </a:ln>
            </spPr>
          </dPt>
          <dPt>
            <idx val="2"/>
            <invertIfNegative val="0"/>
            <bubble3D val="0"/>
            <spPr>
              <a:gradFill xmlns:a="http://schemas.openxmlformats.org/drawingml/2006/main">
                <a:gsLst>
                  <a:gs pos="100000">
                    <a:srgbClr val="00BD32"/>
                  </a:gs>
                  <a:gs pos="0">
                    <a:srgbClr val="009946"/>
                  </a:gs>
                </a:gsLst>
                <a:lin ang="18000000" scaled="0"/>
              </a:gradFill>
              <a:ln xmlns:a="http://schemas.openxmlformats.org/drawingml/2006/main">
                <a:noFill/>
                <a:prstDash val="solid"/>
              </a:ln>
            </spPr>
          </dPt>
          <dPt>
            <idx val="3"/>
            <invertIfNegative val="0"/>
            <bubble3D val="0"/>
            <spPr>
              <a:gradFill xmlns:a="http://schemas.openxmlformats.org/drawingml/2006/main">
                <a:gsLst>
                  <a:gs pos="100000">
                    <a:srgbClr val="5BE7F0"/>
                  </a:gs>
                  <a:gs pos="0">
                    <a:srgbClr val="0070C0"/>
                  </a:gs>
                </a:gsLst>
                <a:lin ang="18000000" scaled="0"/>
              </a:gradFill>
              <a:ln xmlns:a="http://schemas.openxmlformats.org/drawingml/2006/main">
                <a:noFill/>
                <a:prstDash val="solid"/>
              </a:ln>
            </spPr>
          </dPt>
          <dPt>
            <idx val="4"/>
            <invertIfNegative val="0"/>
            <bubble3D val="0"/>
            <spPr>
              <a:gradFill xmlns:a="http://schemas.openxmlformats.org/drawingml/2006/main">
                <a:gsLst>
                  <a:gs pos="100000">
                    <a:schemeClr val="bg1">
                      <a:lumMod val="75000"/>
                    </a:schemeClr>
                  </a:gs>
                  <a:gs pos="0">
                    <a:schemeClr val="tx1">
                      <a:lumMod val="65000"/>
                      <a:lumOff val="35000"/>
                    </a:schemeClr>
                  </a:gs>
                </a:gsLst>
                <a:lin ang="18000000" scaled="0"/>
              </a:gradFill>
              <a:ln xmlns:a="http://schemas.openxmlformats.org/drawingml/2006/main">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strRef>
              <f>Oportunidades!$B$38:$B$42</f>
              <strCache>
                <ptCount val="5"/>
                <pt idx="0">
                  <v>Qualificação</v>
                </pt>
                <pt idx="1">
                  <v>Proposta</v>
                </pt>
                <pt idx="2">
                  <v>Negocial</v>
                </pt>
                <pt idx="3">
                  <v>Fechado - Ganhou</v>
                </pt>
                <pt idx="4">
                  <v>Fechado - Perdido</v>
                </pt>
              </strCache>
            </strRef>
          </cat>
          <val>
            <numRef>
              <f>Oportunidades!$C$38:$C$42</f>
              <numCache>
                <formatCode>_("$"* #,##0.00_);_("$"* \(#,##0.00\);_("$"* "-"??_);_(@_)</formatCode>
                <ptCount val="5"/>
                <pt idx="0">
                  <v>1600000</v>
                </pt>
                <pt idx="1">
                  <v>2500000</v>
                </pt>
                <pt idx="2">
                  <v>1750000</v>
                </pt>
                <pt idx="3">
                  <v>15600000</v>
                </pt>
                <pt idx="4">
                  <v>4750000</v>
                </pt>
              </numCache>
            </numRef>
          </val>
        </ser>
        <dLbls>
          <showLegendKey val="0"/>
          <showVal val="0"/>
          <showCatName val="0"/>
          <showSerName val="0"/>
          <showPercent val="0"/>
          <showBubbleSize val="0"/>
        </dLbls>
        <gapWidth val="50"/>
        <axId val="193094399"/>
        <axId val="193447231"/>
      </barChart>
      <catAx>
        <axId val="193094399"/>
        <scaling>
          <orientation val="maxMin"/>
        </scaling>
        <delete val="0"/>
        <axPos val="l"/>
        <numFmt formatCode="General" sourceLinked="1"/>
        <majorTickMark val="in"/>
        <minorTickMark val="out"/>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3447231"/>
        <crosses val="autoZero"/>
        <auto val="1"/>
        <lblAlgn val="ctr"/>
        <lblOffset val="100"/>
        <noMultiLvlLbl val="0"/>
      </catAx>
      <valAx>
        <axId val="1934472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00_);_(&quot;$&quot;* \(#,##0.0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93094399"/>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 Type="http://schemas.openxmlformats.org/officeDocument/2006/relationships/chart" Target="/xl/charts/chart5.xml" Id="rId5"/></Relationships>
</file>

<file path=xl/drawings/drawing1.xml><?xml version="1.0" encoding="utf-8"?>
<wsDr xmlns="http://schemas.openxmlformats.org/drawingml/2006/spreadsheetDrawing">
  <twoCellAnchor>
    <from>
      <col>3</col>
      <colOff>0</colOff>
      <row>5</row>
      <rowOff>0</rowOff>
    </from>
    <to>
      <col>3</col>
      <colOff>4572000</colOff>
      <row>6</row>
      <rowOff>2679700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5</col>
      <colOff>0</colOff>
      <row>5</row>
      <rowOff>0</rowOff>
    </from>
    <to>
      <col>5</col>
      <colOff>4368800</colOff>
      <row>7</row>
      <rowOff>63500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3</col>
      <colOff>0</colOff>
      <row>10</row>
      <rowOff>0</rowOff>
    </from>
    <to>
      <col>3</col>
      <colOff>4572000</colOff>
      <row>11</row>
      <rowOff>2679700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5</col>
      <colOff>0</colOff>
      <row>10</row>
      <rowOff>0</rowOff>
    </from>
    <to>
      <col>5</col>
      <colOff>4368800</colOff>
      <row>12</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twoCellAnchor>
    <from>
      <col>1</col>
      <colOff>0</colOff>
      <row>17</row>
      <rowOff>50800</rowOff>
    </from>
    <to>
      <col>5</col>
      <colOff>4368800</colOff>
      <row>17</row>
      <rowOff>2857500</rowOff>
    </to>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IC-Distributed-Team-Meeting-Planner10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CRM_Leads_table" displayName="CRM_Leads_table" ref="B3:R28" headerRowCount="1" totalsRowCount="1" headerRowDxfId="94" dataDxfId="92" totalsRowDxfId="90" headerRowBorderDxfId="93" tableBorderDxfId="91" totalsRowBorderDxfId="89">
  <autoFilter ref="B3:R27"/>
  <tableColumns count="17">
    <tableColumn id="1" name="NOME DA EMPRESA" totalsRowFunction="count" dataDxfId="88" totalsRowDxfId="87"/>
    <tableColumn id="5" name="NOME DE CONTATO" dataDxfId="86" totalsRowDxfId="85"/>
    <tableColumn id="2" name="CARGO" dataDxfId="84" totalsRowDxfId="83"/>
    <tableColumn id="19" name="DATA DO ÚLTIMO CONTATO" dataDxfId="82" totalsRowDxfId="81"/>
    <tableColumn id="18" name="DATA DO PRÓXIMO CONTATO" dataDxfId="80" totalsRowDxfId="79"/>
    <tableColumn id="23" name="FONTE DE CHUMBO" dataDxfId="78" totalsRowDxfId="77"/>
    <tableColumn id="22" name="STATUS DE CHUMBO" dataDxfId="76" totalsRowDxfId="75"/>
    <tableColumn id="3" name="PRÓXIMA AÇÃO" dataDxfId="74" totalsRowDxfId="73"/>
    <tableColumn id="10" name="ENDEREÇO ELETRÔNICO" dataDxfId="72" totalsRowDxfId="71"/>
    <tableColumn id="11" name="TELEFONE" dataDxfId="70" totalsRowDxfId="69"/>
    <tableColumn id="14" name="SITE" dataDxfId="68" totalsRowDxfId="67"/>
    <tableColumn id="17" name="ENDEREÇO" dataDxfId="66" totalsRowDxfId="65"/>
    <tableColumn id="7" name="CIDADE" dataDxfId="64" totalsRowDxfId="63"/>
    <tableColumn id="8" name="ESTADO" dataDxfId="62" totalsRowDxfId="61"/>
    <tableColumn id="20" name="NADA" dataDxfId="60" totalsRowDxfId="59"/>
    <tableColumn id="4" name="PAÍS" dataDxfId="58" totalsRowDxfId="57"/>
    <tableColumn id="9" name="ANOTAÇÕES" dataDxfId="56" totalsRowDxfId="55"/>
  </tableColumns>
  <tableStyleInfo showFirstColumn="0" showLastColumn="0" showRowStripes="1" showColumnStripes="0"/>
</table>
</file>

<file path=xl/tables/table2.xml><?xml version="1.0" encoding="utf-8"?>
<table xmlns="http://schemas.openxmlformats.org/spreadsheetml/2006/main" id="2" name="Opportunities_table" displayName="Opportunities_table" ref="B3:O27" headerRowCount="1" totalsRowCount="1" headerRowDxfId="33" dataDxfId="31" totalsRowDxfId="29" headerRowBorderDxfId="32" tableBorderDxfId="30" totalsRowBorderDxfId="28">
  <autoFilter ref="B3:O26"/>
  <tableColumns count="14">
    <tableColumn id="1" name="TÍTULO DO NEGÓCIO" totalsRowFunction="count" dataDxfId="27" totalsRowDxfId="26"/>
    <tableColumn id="5" name="COMPANHIA" dataDxfId="25" totalsRowDxfId="24"/>
    <tableColumn id="13" name="TAMANHO DO NEGÓCIO" totalsRowFunction="custom" dataDxfId="23" totalsRowDxfId="22">
      <totalsRowFormula>SUM(D4:D26)</totalsRowFormula>
    </tableColumn>
    <tableColumn id="15" name="PROBABILIDADE _x000a_DE ACORDO" totalsRowFunction="average" dataDxfId="21" totalsRowDxfId="20"/>
    <tableColumn id="12" name="PONDERADA _x000a_PREVISÃO" totalsRowFunction="custom" dataDxfId="19" totalsRowDxfId="18">
      <calculatedColumnFormula>Opportunities_table[[#This Row],[TAMANHO DO NEGÓCIO]]*Opportunities_table[[#This Row],[PROBABILITY 
OF DEAL]]</calculatedColumnFormula>
      <totalsRowFormula>SUM(F4:F26)</totalsRowFormula>
    </tableColumn>
    <tableColumn id="6" name="FASE DE NEGÓCIOS" dataDxfId="17" totalsRowDxfId="16"/>
    <tableColumn id="21" name="NEGÓCIO _x000a_ESTADO" dataDxfId="15" totalsRowDxfId="14"/>
    <tableColumn id="16" name="DATA INICIADA" dataDxfId="13" totalsRowDxfId="12"/>
    <tableColumn id="19" name="DATA DE ENCERRAMENTO" dataDxfId="11" totalsRowDxfId="10"/>
    <tableColumn id="3" name="PRÓXIMA AÇÃO" dataDxfId="9" totalsRowDxfId="8"/>
    <tableColumn id="10" name="NOME DE CONTATO" dataDxfId="7" totalsRowDxfId="6"/>
    <tableColumn id="4" name="ENDEREÇO ELETRÔNICO" dataDxfId="5" totalsRowDxfId="4"/>
    <tableColumn id="11" name="TELEFONE" dataDxfId="3" totalsRowDxfId="2"/>
    <tableColumn id="9" name="ANOTAÇÕES" dataDxfId="1" totalsRowDxfId="0"/>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59&amp;utm_language=PT&amp;utm_source=integrated+content&amp;utm_campaign=/crm-templates&amp;utm_medium=ic+crm+57059+pt&amp;lpa=ic+crm+57059+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table" Target="/xl/tables/table1.xml" Id="rId1"/></Relationships>
</file>

<file path=xl/worksheets/_rels/sheet3.xml.rels><Relationships xmlns="http://schemas.openxmlformats.org/package/2006/relationships"><Relationship Type="http://schemas.openxmlformats.org/officeDocument/2006/relationships/table" Target="/xl/tables/table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F21"/>
  <sheetViews>
    <sheetView showGridLines="0" tabSelected="1" workbookViewId="0">
      <selection activeCell="B20" sqref="B20:F20"/>
    </sheetView>
  </sheetViews>
  <sheetFormatPr baseColWidth="8" defaultColWidth="10.83203125" defaultRowHeight="15.5"/>
  <cols>
    <col width="3.33203125" customWidth="1" style="1" min="1" max="1"/>
    <col width="15.1640625" customWidth="1" style="3" min="2" max="2"/>
    <col width="3.33203125" customWidth="1" style="3" min="3" max="3"/>
    <col width="60.33203125" customWidth="1" style="3" min="4" max="4"/>
    <col width="3.33203125" customWidth="1" style="1" min="5" max="5"/>
    <col width="57.6640625" customWidth="1" style="1" min="6" max="6"/>
    <col width="3.33203125" customWidth="1" style="1" min="7" max="7"/>
    <col width="11.83203125" customWidth="1" style="1" min="8" max="9"/>
    <col width="12.83203125" customWidth="1" style="1" min="10" max="10"/>
    <col width="11.83203125" customWidth="1" style="1" min="11" max="11"/>
    <col width="10.83203125" customWidth="1" style="1" min="12" max="13"/>
    <col width="15.83203125" customWidth="1" style="1" min="14" max="14"/>
    <col width="20.83203125" customWidth="1" style="1" min="15" max="15"/>
    <col width="10.83203125" customWidth="1" style="1" min="16" max="16384"/>
  </cols>
  <sheetData>
    <row r="1" ht="50" customHeight="1">
      <c r="B1" s="16" t="n"/>
    </row>
    <row r="2" ht="42" customFormat="1" customHeight="1" s="17">
      <c r="B2" s="18" t="inlineStr">
        <is>
          <t>MODELO DE CRM</t>
        </is>
      </c>
    </row>
    <row r="3" ht="35" customFormat="1" customHeight="1" s="21">
      <c r="A3" s="22" t="n"/>
      <c r="B3" s="56" t="inlineStr">
        <is>
          <t>PAINEL DE INSTRUMENTOS DE CRM</t>
        </is>
      </c>
      <c r="C3" s="22" t="n"/>
      <c r="D3" s="22" t="n"/>
      <c r="E3" s="22" t="n"/>
      <c r="F3" s="22" t="n"/>
    </row>
    <row r="4" ht="35" customFormat="1" customHeight="1" s="21">
      <c r="A4" s="22" t="n"/>
      <c r="B4" s="84" t="inlineStr">
        <is>
          <t>LEVA</t>
        </is>
      </c>
      <c r="C4" s="22" t="n"/>
      <c r="D4" s="22" t="n"/>
      <c r="E4" s="22" t="n"/>
      <c r="F4" s="22" t="n"/>
    </row>
    <row r="5" ht="24" customHeight="1">
      <c r="B5" s="83" t="inlineStr">
        <is>
          <t>TOTAL</t>
        </is>
      </c>
      <c r="C5" s="9" t="n"/>
      <c r="D5" s="94" t="inlineStr">
        <is>
          <t>LEADS POR FONTE</t>
        </is>
      </c>
      <c r="E5" s="8" t="n"/>
      <c r="F5" s="94" t="inlineStr">
        <is>
          <t>LIDERA POR STATUS</t>
        </is>
      </c>
    </row>
    <row r="6" ht="69" customHeight="1">
      <c r="B6" s="87">
        <f>COUNTA(CRM_Leads_table[NOME DA EMPRESA])</f>
        <v/>
      </c>
      <c r="C6" s="9" t="n"/>
      <c r="D6" s="9" t="n"/>
      <c r="E6" s="8" t="n"/>
      <c r="F6" s="8" t="n"/>
    </row>
    <row r="7" ht="212" customHeight="1">
      <c r="B7" s="9" t="n"/>
      <c r="C7" s="9" t="n"/>
      <c r="D7" s="9" t="n"/>
      <c r="E7" s="8" t="n"/>
      <c r="F7" s="8" t="n"/>
    </row>
    <row r="8" ht="16" customHeight="1">
      <c r="B8" s="9" t="n"/>
      <c r="C8" s="9" t="n"/>
      <c r="D8" s="9" t="n"/>
      <c r="E8" s="8" t="n"/>
      <c r="F8" s="8" t="n"/>
    </row>
    <row r="9" ht="35" customFormat="1" customHeight="1" s="21">
      <c r="A9" s="22" t="n"/>
      <c r="B9" s="84" t="inlineStr">
        <is>
          <t>OPORTUNIDADES</t>
        </is>
      </c>
      <c r="C9" s="22" t="n"/>
      <c r="D9" s="22" t="n"/>
      <c r="E9" s="22" t="n"/>
      <c r="F9" s="22" t="n"/>
    </row>
    <row r="10" ht="24" customHeight="1">
      <c r="B10" s="83" t="inlineStr">
        <is>
          <t>TOTAL</t>
        </is>
      </c>
      <c r="C10" s="9" t="n"/>
      <c r="D10" s="94" t="inlineStr">
        <is>
          <t>NEGÓCIOS POR ETAPA</t>
        </is>
      </c>
      <c r="E10" s="8" t="n"/>
      <c r="F10" s="94" t="inlineStr">
        <is>
          <t>OFERTAS POR STATUS</t>
        </is>
      </c>
    </row>
    <row r="11" ht="69" customHeight="1">
      <c r="B11" s="87">
        <f>COUNTA(Opportunities_table[TÍTULO DO NEGÓCIO])</f>
        <v/>
      </c>
      <c r="C11" s="9" t="n"/>
      <c r="D11" s="9" t="n"/>
      <c r="E11" s="8" t="n"/>
      <c r="F11" s="8" t="n"/>
    </row>
    <row r="12" ht="212" customHeight="1">
      <c r="B12" s="9" t="n"/>
      <c r="C12" s="9" t="n"/>
      <c r="D12" s="9" t="n"/>
      <c r="E12" s="8" t="n"/>
      <c r="F12" s="8" t="n"/>
    </row>
    <row r="13"/>
    <row r="14" ht="24" customHeight="1">
      <c r="B14" s="94" t="inlineStr">
        <is>
          <t>RECEITA POTENCIAL TOTAL</t>
        </is>
      </c>
      <c r="C14" s="97" t="n"/>
      <c r="D14" s="97" t="n"/>
    </row>
    <row r="15" ht="67.5" customHeight="1">
      <c r="B15" s="98">
        <f>SUM(Oportunidades!D4:D26)</f>
        <v/>
      </c>
      <c r="C15" s="99" t="n"/>
      <c r="D15" s="99" t="n"/>
    </row>
    <row r="16"/>
    <row r="17" ht="24" customHeight="1">
      <c r="B17" s="94" t="inlineStr">
        <is>
          <t>RECEITA POTENCIAL POR ETAPA</t>
        </is>
      </c>
      <c r="C17" s="97" t="n"/>
      <c r="D17" s="97" t="n"/>
    </row>
    <row r="18" ht="227" customHeight="1"/>
    <row r="19"/>
    <row r="20" ht="50" customHeight="1">
      <c r="A20" s="19" t="n"/>
      <c r="B20" s="100" t="inlineStr">
        <is>
          <t>CLIQUE AQUI PARA CRIAR NO SMARTSHEET</t>
        </is>
      </c>
    </row>
    <row r="21" ht="16" customHeight="1">
      <c r="A21" s="8" t="n"/>
      <c r="B21" s="9" t="n"/>
      <c r="C21" s="9" t="n"/>
      <c r="D21" s="9" t="n"/>
      <c r="E21" s="8" t="n"/>
      <c r="F21" s="8" t="n"/>
    </row>
  </sheetData>
  <mergeCells count="4">
    <mergeCell ref="B20:F20"/>
    <mergeCell ref="B14:D14"/>
    <mergeCell ref="B15:D15"/>
    <mergeCell ref="B17:D17"/>
  </mergeCells>
  <hyperlinks>
    <hyperlink xmlns:r="http://schemas.openxmlformats.org/officeDocument/2006/relationships" ref="B20" r:id="rId1"/>
  </hyperlinks>
  <pageMargins left="0.3" right="0.3" top="0.3" bottom="0.3" header="0" footer="0"/>
  <pageSetup orientation="portrait" scale="67"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fitToPage="1"/>
  </sheetPr>
  <dimension ref="A1:V53"/>
  <sheetViews>
    <sheetView showGridLines="0" workbookViewId="0">
      <selection activeCell="B4" sqref="B4"/>
    </sheetView>
  </sheetViews>
  <sheetFormatPr baseColWidth="8" defaultColWidth="10.83203125" defaultRowHeight="15.5"/>
  <cols>
    <col width="3.33203125" customWidth="1" style="1" min="1" max="1"/>
    <col width="15.83203125" customWidth="1" style="3" min="2" max="2"/>
    <col width="12.83203125" customWidth="1" style="3" min="3" max="4"/>
    <col width="15.83203125" customWidth="1" style="6" min="5" max="5"/>
    <col width="15.83203125" customWidth="1" style="5" min="6" max="7"/>
    <col width="9.83203125" customWidth="1" style="5" min="8" max="8"/>
    <col width="20.83203125" customWidth="1" style="1" min="9" max="9"/>
    <col width="12.83203125" customWidth="1" style="1" min="10" max="10"/>
    <col width="11.83203125" customWidth="1" style="1" min="11" max="12"/>
    <col width="12.83203125" customWidth="1" style="1" min="13" max="13"/>
    <col width="11.83203125" customWidth="1" style="1" min="14" max="14"/>
    <col width="10.83203125" customWidth="1" style="1" min="15" max="16"/>
    <col width="15.83203125" customWidth="1" style="1" min="17" max="17"/>
    <col width="20.83203125" customWidth="1" style="1" min="18" max="18"/>
    <col width="3.33203125" customWidth="1" style="1" min="19" max="19"/>
    <col width="15.83203125" customWidth="1" style="1" min="20" max="20"/>
    <col width="3.33203125" customWidth="1" style="1" min="21" max="21"/>
    <col width="9.83203125" customWidth="1" style="1" min="22" max="22"/>
    <col width="3.33203125" customWidth="1" style="1" min="23" max="23"/>
    <col width="10.83203125" customWidth="1" style="1" min="24" max="16384"/>
  </cols>
  <sheetData>
    <row r="1" ht="35" customFormat="1" customHeight="1" s="21">
      <c r="A1" s="22" t="n"/>
      <c r="B1" s="56" t="inlineStr">
        <is>
          <t>CRM LEADS</t>
        </is>
      </c>
      <c r="C1" s="22" t="n"/>
      <c r="D1" s="22" t="n"/>
      <c r="E1" s="23" t="n"/>
      <c r="F1" s="23" t="n"/>
      <c r="G1" s="23" t="n"/>
      <c r="H1" s="23" t="n"/>
      <c r="I1" s="22" t="n"/>
    </row>
    <row r="2" ht="22" customHeight="1" thickBot="1">
      <c r="A2" s="8" t="n"/>
      <c r="B2" s="24" t="inlineStr">
        <is>
          <t>CHUMBO</t>
        </is>
      </c>
      <c r="C2" s="24" t="n"/>
      <c r="D2" s="24" t="n"/>
      <c r="E2" s="24" t="n"/>
      <c r="F2" s="39" t="n"/>
      <c r="G2" s="39" t="n"/>
      <c r="H2" s="39" t="n"/>
      <c r="I2" s="40" t="n"/>
      <c r="J2" s="39" t="inlineStr">
        <is>
          <t>INFORMAÇÕES DE CONTATO</t>
        </is>
      </c>
      <c r="K2" s="41" t="n"/>
      <c r="L2" s="41" t="n"/>
      <c r="M2" s="41" t="n"/>
      <c r="N2" s="41" t="n"/>
      <c r="O2" s="41" t="n"/>
      <c r="P2" s="41" t="n"/>
      <c r="Q2" s="41" t="n"/>
      <c r="R2" s="39" t="inlineStr">
        <is>
          <t>INFORMAÇÕES ADICIONAIS</t>
        </is>
      </c>
    </row>
    <row r="3" ht="35" customFormat="1" customHeight="1" s="2">
      <c r="A3" s="13" t="n"/>
      <c r="B3" s="35" t="inlineStr">
        <is>
          <t>NOME DA EMPRESA</t>
        </is>
      </c>
      <c r="C3" s="35" t="inlineStr">
        <is>
          <t>NOME DE CONTATO</t>
        </is>
      </c>
      <c r="D3" s="35" t="inlineStr">
        <is>
          <t>CARGO</t>
        </is>
      </c>
      <c r="E3" s="25" t="inlineStr">
        <is>
          <t>DATA DO ÚLTIMO CONTATO</t>
        </is>
      </c>
      <c r="F3" s="25" t="inlineStr">
        <is>
          <t>DATA DO PRÓXIMO CONTATO</t>
        </is>
      </c>
      <c r="G3" s="25" t="inlineStr">
        <is>
          <t>FONTE DE CHUMBO</t>
        </is>
      </c>
      <c r="H3" s="25" t="inlineStr">
        <is>
          <t>STATUS DE CHUMBO</t>
        </is>
      </c>
      <c r="I3" s="37" t="inlineStr">
        <is>
          <t>PRÓXIMA AÇÃO</t>
        </is>
      </c>
      <c r="J3" s="38" t="inlineStr">
        <is>
          <t>ENDEREÇO ELETRÔNICO</t>
        </is>
      </c>
      <c r="K3" s="38" t="inlineStr">
        <is>
          <t>TELEFONE</t>
        </is>
      </c>
      <c r="L3" s="38" t="inlineStr">
        <is>
          <t>SITE</t>
        </is>
      </c>
      <c r="M3" s="38" t="inlineStr">
        <is>
          <t>ENDEREÇO</t>
        </is>
      </c>
      <c r="N3" s="38" t="inlineStr">
        <is>
          <t>CIDADE</t>
        </is>
      </c>
      <c r="O3" s="51" t="inlineStr">
        <is>
          <t>ESTADO</t>
        </is>
      </c>
      <c r="P3" s="51" t="inlineStr">
        <is>
          <t>NADA</t>
        </is>
      </c>
      <c r="Q3" s="38" t="inlineStr">
        <is>
          <t>PAÍS</t>
        </is>
      </c>
      <c r="R3" s="37" t="inlineStr">
        <is>
          <t>ANOTAÇÕES</t>
        </is>
      </c>
      <c r="T3" s="82" t="inlineStr">
        <is>
          <t>CHUMBO 
FONTE</t>
        </is>
      </c>
      <c r="V3" s="75" t="inlineStr">
        <is>
          <t>CHUMBO 
ESTADO</t>
        </is>
      </c>
    </row>
    <row r="4" ht="18" customHeight="1">
      <c r="A4" s="8" t="n"/>
      <c r="B4" s="57" t="inlineStr">
        <is>
          <t>Chumbo 1</t>
        </is>
      </c>
      <c r="C4" s="57" t="n"/>
      <c r="D4" s="57" t="n"/>
      <c r="E4" s="60" t="n"/>
      <c r="F4" s="60" t="n"/>
      <c r="G4" s="61" t="inlineStr">
        <is>
          <t>Mídias Sociais</t>
        </is>
      </c>
      <c r="H4" s="61" t="inlineStr">
        <is>
          <t>ABRIR</t>
        </is>
      </c>
      <c r="I4" s="61" t="n"/>
      <c r="J4" s="61" t="n"/>
      <c r="K4" s="61" t="n"/>
      <c r="L4" s="61" t="n"/>
      <c r="M4" s="61" t="n"/>
      <c r="N4" s="61" t="n"/>
      <c r="O4" s="34" t="n"/>
      <c r="P4" s="34" t="n"/>
      <c r="Q4" s="61" t="n"/>
      <c r="R4" s="57" t="n"/>
      <c r="T4" s="68" t="inlineStr">
        <is>
          <t>Mídias Sociais</t>
        </is>
      </c>
      <c r="V4" s="71" t="inlineStr">
        <is>
          <t>ABRIR</t>
        </is>
      </c>
    </row>
    <row r="5" ht="18" customHeight="1">
      <c r="A5" s="8" t="n"/>
      <c r="B5" s="45" t="inlineStr">
        <is>
          <t>Chumbo 2</t>
        </is>
      </c>
      <c r="C5" s="45" t="n"/>
      <c r="D5" s="45" t="n"/>
      <c r="E5" s="47" t="n"/>
      <c r="F5" s="47" t="n"/>
      <c r="G5" s="48" t="inlineStr">
        <is>
          <t>E-mail marketing</t>
        </is>
      </c>
      <c r="H5" s="48" t="inlineStr">
        <is>
          <t>PERDIDO</t>
        </is>
      </c>
      <c r="I5" s="48" t="n"/>
      <c r="J5" s="52" t="n"/>
      <c r="K5" s="52" t="n"/>
      <c r="L5" s="52" t="n"/>
      <c r="M5" s="52" t="n"/>
      <c r="N5" s="52" t="n"/>
      <c r="O5" s="53" t="n"/>
      <c r="P5" s="53" t="n"/>
      <c r="Q5" s="52" t="n"/>
      <c r="R5" s="45" t="n"/>
      <c r="T5" s="68" t="inlineStr">
        <is>
          <t>E-mail marketing</t>
        </is>
      </c>
      <c r="V5" s="71" t="inlineStr">
        <is>
          <t>PERDIDO</t>
        </is>
      </c>
    </row>
    <row r="6" ht="18" customHeight="1">
      <c r="A6" s="8" t="n"/>
      <c r="B6" s="57" t="inlineStr">
        <is>
          <t>Chumbo 3</t>
        </is>
      </c>
      <c r="C6" s="57" t="n"/>
      <c r="D6" s="57" t="n"/>
      <c r="E6" s="60" t="n"/>
      <c r="F6" s="60" t="n"/>
      <c r="G6" s="61" t="inlineStr">
        <is>
          <t>Pesquisa Orgânica</t>
        </is>
      </c>
      <c r="H6" s="61" t="inlineStr">
        <is>
          <t>GANHOU</t>
        </is>
      </c>
      <c r="I6" s="61" t="n"/>
      <c r="J6" s="61" t="n"/>
      <c r="K6" s="61" t="n"/>
      <c r="L6" s="61" t="n"/>
      <c r="M6" s="61" t="n"/>
      <c r="N6" s="61" t="n"/>
      <c r="O6" s="34" t="n"/>
      <c r="P6" s="34" t="n"/>
      <c r="Q6" s="61" t="n"/>
      <c r="R6" s="57" t="n"/>
      <c r="T6" s="68" t="inlineStr">
        <is>
          <t>Pesquisa Orgânica</t>
        </is>
      </c>
      <c r="V6" s="71" t="inlineStr">
        <is>
          <t>GANHOU</t>
        </is>
      </c>
    </row>
    <row r="7" ht="18" customHeight="1">
      <c r="A7" s="8" t="n"/>
      <c r="B7" s="45" t="inlineStr">
        <is>
          <t>Chumbo 4</t>
        </is>
      </c>
      <c r="C7" s="45" t="n"/>
      <c r="D7" s="45" t="n"/>
      <c r="E7" s="47" t="n"/>
      <c r="F7" s="47" t="n"/>
      <c r="G7" s="48" t="inlineStr">
        <is>
          <t>Social Pago</t>
        </is>
      </c>
      <c r="H7" s="48" t="inlineStr">
        <is>
          <t>ABRIR</t>
        </is>
      </c>
      <c r="I7" s="48" t="n"/>
      <c r="J7" s="52" t="n"/>
      <c r="K7" s="52" t="n"/>
      <c r="L7" s="52" t="n"/>
      <c r="M7" s="52" t="n"/>
      <c r="N7" s="52" t="n"/>
      <c r="O7" s="53" t="n"/>
      <c r="P7" s="53" t="n"/>
      <c r="Q7" s="52" t="n"/>
      <c r="R7" s="45" t="n"/>
      <c r="T7" s="68" t="inlineStr">
        <is>
          <t>Social Pago</t>
        </is>
      </c>
    </row>
    <row r="8" ht="18" customHeight="1">
      <c r="A8" s="8" t="n"/>
      <c r="B8" s="57" t="inlineStr">
        <is>
          <t>Chumbo 5</t>
        </is>
      </c>
      <c r="C8" s="57" t="n"/>
      <c r="D8" s="57" t="n"/>
      <c r="E8" s="60" t="n"/>
      <c r="F8" s="60" t="n"/>
      <c r="G8" s="61" t="inlineStr">
        <is>
          <t>Pesquisa paga</t>
        </is>
      </c>
      <c r="H8" s="61" t="inlineStr">
        <is>
          <t>ABRIR</t>
        </is>
      </c>
      <c r="I8" s="61" t="n"/>
      <c r="J8" s="61" t="n"/>
      <c r="K8" s="61" t="n"/>
      <c r="L8" s="61" t="n"/>
      <c r="M8" s="61" t="n"/>
      <c r="N8" s="61" t="n"/>
      <c r="O8" s="34" t="n"/>
      <c r="P8" s="34" t="n"/>
      <c r="Q8" s="61" t="n"/>
      <c r="R8" s="57" t="n"/>
      <c r="T8" s="68" t="inlineStr">
        <is>
          <t>Pesquisa paga</t>
        </is>
      </c>
    </row>
    <row r="9" ht="18" customHeight="1">
      <c r="A9" s="8" t="n"/>
      <c r="B9" s="45" t="inlineStr">
        <is>
          <t>Chumbo 6</t>
        </is>
      </c>
      <c r="C9" s="45" t="n"/>
      <c r="D9" s="45" t="n"/>
      <c r="E9" s="47" t="n"/>
      <c r="F9" s="47" t="n"/>
      <c r="G9" s="48" t="inlineStr">
        <is>
          <t>Referência</t>
        </is>
      </c>
      <c r="H9" s="48" t="inlineStr">
        <is>
          <t>ABRIR</t>
        </is>
      </c>
      <c r="I9" s="48" t="n"/>
      <c r="J9" s="52" t="n"/>
      <c r="K9" s="52" t="n"/>
      <c r="L9" s="52" t="n"/>
      <c r="M9" s="52" t="n"/>
      <c r="N9" s="52" t="n"/>
      <c r="O9" s="53" t="n"/>
      <c r="P9" s="53" t="n"/>
      <c r="Q9" s="52" t="n"/>
      <c r="R9" s="45" t="n"/>
      <c r="T9" s="68" t="inlineStr">
        <is>
          <t>Referência</t>
        </is>
      </c>
    </row>
    <row r="10" ht="18" customHeight="1">
      <c r="A10" s="8" t="n"/>
      <c r="B10" s="57" t="inlineStr">
        <is>
          <t>Chumbo 7</t>
        </is>
      </c>
      <c r="C10" s="57" t="n"/>
      <c r="D10" s="57" t="n"/>
      <c r="E10" s="60" t="n"/>
      <c r="F10" s="60" t="n"/>
      <c r="G10" s="61" t="inlineStr">
        <is>
          <t>Tráfego Direto</t>
        </is>
      </c>
      <c r="H10" s="61" t="inlineStr">
        <is>
          <t>ABRIR</t>
        </is>
      </c>
      <c r="I10" s="61" t="n"/>
      <c r="J10" s="61" t="n"/>
      <c r="K10" s="61" t="n"/>
      <c r="L10" s="61" t="n"/>
      <c r="M10" s="61" t="n"/>
      <c r="N10" s="61" t="n"/>
      <c r="O10" s="34" t="n"/>
      <c r="P10" s="34" t="n"/>
      <c r="Q10" s="61" t="n"/>
      <c r="R10" s="57" t="n"/>
      <c r="T10" s="68" t="inlineStr">
        <is>
          <t>Tráfego Direto</t>
        </is>
      </c>
    </row>
    <row r="11" ht="18" customHeight="1">
      <c r="A11" s="8" t="n"/>
      <c r="B11" s="45" t="inlineStr">
        <is>
          <t>Chumbo 8</t>
        </is>
      </c>
      <c r="C11" s="45" t="n"/>
      <c r="D11" s="45" t="n"/>
      <c r="E11" s="47" t="n"/>
      <c r="F11" s="47" t="n"/>
      <c r="G11" s="48" t="inlineStr">
        <is>
          <t>Fontes offline</t>
        </is>
      </c>
      <c r="H11" s="48" t="inlineStr">
        <is>
          <t>PERDIDO</t>
        </is>
      </c>
      <c r="I11" s="48" t="n"/>
      <c r="J11" s="52" t="n"/>
      <c r="K11" s="52" t="n"/>
      <c r="L11" s="52" t="n"/>
      <c r="M11" s="52" t="n"/>
      <c r="N11" s="52" t="n"/>
      <c r="O11" s="53" t="n"/>
      <c r="P11" s="53" t="n"/>
      <c r="Q11" s="52" t="n"/>
      <c r="R11" s="45" t="n"/>
      <c r="T11" s="68" t="inlineStr">
        <is>
          <t>Fontes offline</t>
        </is>
      </c>
    </row>
    <row r="12" ht="18" customHeight="1">
      <c r="A12" s="8" t="n"/>
      <c r="B12" s="57" t="inlineStr">
        <is>
          <t>Chumbo 9</t>
        </is>
      </c>
      <c r="C12" s="57" t="n"/>
      <c r="D12" s="57" t="n"/>
      <c r="E12" s="60" t="n"/>
      <c r="F12" s="60" t="n"/>
      <c r="G12" s="61" t="inlineStr">
        <is>
          <t>Chamada fria</t>
        </is>
      </c>
      <c r="H12" s="61" t="inlineStr">
        <is>
          <t>GANHOU</t>
        </is>
      </c>
      <c r="I12" s="61" t="n"/>
      <c r="J12" s="61" t="n"/>
      <c r="K12" s="61" t="n"/>
      <c r="L12" s="61" t="n"/>
      <c r="M12" s="61" t="n"/>
      <c r="N12" s="61" t="n"/>
      <c r="O12" s="34" t="n"/>
      <c r="P12" s="34" t="n"/>
      <c r="Q12" s="61" t="n"/>
      <c r="R12" s="57" t="n"/>
      <c r="T12" s="68" t="inlineStr">
        <is>
          <t>Chamada fria</t>
        </is>
      </c>
    </row>
    <row r="13" ht="18" customHeight="1">
      <c r="A13" s="8" t="n"/>
      <c r="B13" s="45" t="inlineStr">
        <is>
          <t>Chumbo 10</t>
        </is>
      </c>
      <c r="C13" s="45" t="n"/>
      <c r="D13" s="45" t="n"/>
      <c r="E13" s="47" t="n"/>
      <c r="F13" s="47" t="n"/>
      <c r="G13" s="48" t="inlineStr">
        <is>
          <t>Outro</t>
        </is>
      </c>
      <c r="H13" s="48" t="inlineStr">
        <is>
          <t>GANHOU</t>
        </is>
      </c>
      <c r="I13" s="48" t="n"/>
      <c r="J13" s="52" t="n"/>
      <c r="K13" s="52" t="n"/>
      <c r="L13" s="52" t="n"/>
      <c r="M13" s="52" t="n"/>
      <c r="N13" s="52" t="n"/>
      <c r="O13" s="53" t="n"/>
      <c r="P13" s="53" t="n"/>
      <c r="Q13" s="52" t="n"/>
      <c r="R13" s="45" t="n"/>
      <c r="T13" s="68" t="inlineStr">
        <is>
          <t>Outro</t>
        </is>
      </c>
    </row>
    <row r="14" ht="18" customHeight="1">
      <c r="A14" s="8" t="n"/>
      <c r="B14" s="57" t="inlineStr">
        <is>
          <t>Chumbo 11</t>
        </is>
      </c>
      <c r="C14" s="57" t="n"/>
      <c r="D14" s="57" t="n"/>
      <c r="E14" s="60" t="n"/>
      <c r="F14" s="60" t="n"/>
      <c r="G14" s="61" t="inlineStr">
        <is>
          <t>Mídias Sociais</t>
        </is>
      </c>
      <c r="H14" s="61" t="inlineStr">
        <is>
          <t>GANHOU</t>
        </is>
      </c>
      <c r="I14" s="61" t="n"/>
      <c r="J14" s="61" t="n"/>
      <c r="K14" s="61" t="n"/>
      <c r="L14" s="61" t="n"/>
      <c r="M14" s="61" t="n"/>
      <c r="N14" s="61" t="n"/>
      <c r="O14" s="34" t="n"/>
      <c r="P14" s="34" t="n"/>
      <c r="Q14" s="61" t="n"/>
      <c r="R14" s="57" t="n"/>
      <c r="T14" s="68" t="n"/>
    </row>
    <row r="15" ht="18" customHeight="1">
      <c r="A15" s="8" t="n"/>
      <c r="B15" s="45" t="inlineStr">
        <is>
          <t>Chumbo 12</t>
        </is>
      </c>
      <c r="C15" s="45" t="n"/>
      <c r="D15" s="45" t="n"/>
      <c r="E15" s="47" t="n"/>
      <c r="F15" s="47" t="n"/>
      <c r="G15" s="48" t="inlineStr">
        <is>
          <t>Mídias Sociais</t>
        </is>
      </c>
      <c r="H15" s="48" t="inlineStr">
        <is>
          <t>PERDIDO</t>
        </is>
      </c>
      <c r="I15" s="48" t="n"/>
      <c r="J15" s="52" t="n"/>
      <c r="K15" s="52" t="n"/>
      <c r="L15" s="52" t="n"/>
      <c r="M15" s="52" t="n"/>
      <c r="N15" s="52" t="n"/>
      <c r="O15" s="53" t="n"/>
      <c r="P15" s="53" t="n"/>
      <c r="Q15" s="52" t="n"/>
      <c r="R15" s="45" t="n"/>
      <c r="T15" s="68" t="n"/>
    </row>
    <row r="16" ht="18" customHeight="1">
      <c r="A16" s="8" t="n"/>
      <c r="B16" s="57" t="inlineStr">
        <is>
          <t>Chumbo 13</t>
        </is>
      </c>
      <c r="C16" s="57" t="n"/>
      <c r="D16" s="57" t="n"/>
      <c r="E16" s="60" t="n"/>
      <c r="F16" s="60" t="n"/>
      <c r="G16" s="61" t="inlineStr">
        <is>
          <t>Mídias Sociais</t>
        </is>
      </c>
      <c r="H16" s="61" t="inlineStr">
        <is>
          <t>PERDIDO</t>
        </is>
      </c>
      <c r="I16" s="61" t="n"/>
      <c r="J16" s="61" t="n"/>
      <c r="K16" s="61" t="n"/>
      <c r="L16" s="61" t="n"/>
      <c r="M16" s="61" t="n"/>
      <c r="N16" s="61" t="n"/>
      <c r="O16" s="34" t="n"/>
      <c r="P16" s="34" t="n"/>
      <c r="Q16" s="61" t="n"/>
      <c r="R16" s="57" t="n"/>
      <c r="T16" s="68" t="n"/>
    </row>
    <row r="17" ht="18" customHeight="1">
      <c r="A17" s="8" t="n"/>
      <c r="B17" s="45" t="inlineStr">
        <is>
          <t>Chumbo 14</t>
        </is>
      </c>
      <c r="C17" s="45" t="n"/>
      <c r="D17" s="45" t="n"/>
      <c r="E17" s="47" t="n"/>
      <c r="F17" s="47" t="n"/>
      <c r="G17" s="48" t="inlineStr">
        <is>
          <t>Social Pago</t>
        </is>
      </c>
      <c r="H17" s="48" t="inlineStr">
        <is>
          <t>ABRIR</t>
        </is>
      </c>
      <c r="I17" s="48" t="n"/>
      <c r="J17" s="52" t="n"/>
      <c r="K17" s="52" t="n"/>
      <c r="L17" s="52" t="n"/>
      <c r="M17" s="52" t="n"/>
      <c r="N17" s="52" t="n"/>
      <c r="O17" s="53" t="n"/>
      <c r="P17" s="53" t="n"/>
      <c r="Q17" s="52" t="n"/>
      <c r="R17" s="45" t="n"/>
      <c r="T17" s="68" t="n"/>
    </row>
    <row r="18" ht="18" customHeight="1">
      <c r="A18" s="8" t="n"/>
      <c r="B18" s="57" t="inlineStr">
        <is>
          <t>Chumbo 15</t>
        </is>
      </c>
      <c r="C18" s="57" t="n"/>
      <c r="D18" s="57" t="n"/>
      <c r="E18" s="60" t="n"/>
      <c r="F18" s="60" t="n"/>
      <c r="G18" s="61" t="inlineStr">
        <is>
          <t>Outro</t>
        </is>
      </c>
      <c r="H18" s="61" t="inlineStr">
        <is>
          <t>ABRIR</t>
        </is>
      </c>
      <c r="I18" s="61" t="n"/>
      <c r="J18" s="61" t="n"/>
      <c r="K18" s="61" t="n"/>
      <c r="L18" s="61" t="n"/>
      <c r="M18" s="61" t="n"/>
      <c r="N18" s="61" t="n"/>
      <c r="O18" s="34" t="n"/>
      <c r="P18" s="34" t="n"/>
      <c r="Q18" s="61" t="n"/>
      <c r="R18" s="57" t="n"/>
      <c r="T18" s="68" t="n"/>
    </row>
    <row r="19" ht="18" customHeight="1">
      <c r="A19" s="8" t="n"/>
      <c r="B19" s="45" t="inlineStr">
        <is>
          <t>Chumbo 16</t>
        </is>
      </c>
      <c r="C19" s="45" t="n"/>
      <c r="D19" s="45" t="n"/>
      <c r="E19" s="47" t="n"/>
      <c r="F19" s="47" t="n"/>
      <c r="G19" s="48" t="inlineStr">
        <is>
          <t>Referência</t>
        </is>
      </c>
      <c r="H19" s="48" t="inlineStr">
        <is>
          <t>ABRIR</t>
        </is>
      </c>
      <c r="I19" s="48" t="n"/>
      <c r="J19" s="52" t="n"/>
      <c r="K19" s="52" t="n"/>
      <c r="L19" s="52" t="n"/>
      <c r="M19" s="52" t="n"/>
      <c r="N19" s="52" t="n"/>
      <c r="O19" s="53" t="n"/>
      <c r="P19" s="53" t="n"/>
      <c r="Q19" s="52" t="n"/>
      <c r="R19" s="45" t="n"/>
      <c r="T19" s="68" t="n"/>
    </row>
    <row r="20" ht="18" customHeight="1">
      <c r="A20" s="8" t="n"/>
      <c r="B20" s="57" t="inlineStr">
        <is>
          <t>Chumbo 17</t>
        </is>
      </c>
      <c r="C20" s="57" t="n"/>
      <c r="D20" s="57" t="n"/>
      <c r="E20" s="60" t="n"/>
      <c r="F20" s="60" t="n"/>
      <c r="G20" s="61" t="inlineStr">
        <is>
          <t>Outro</t>
        </is>
      </c>
      <c r="H20" s="61" t="inlineStr">
        <is>
          <t>PERDIDO</t>
        </is>
      </c>
      <c r="I20" s="61" t="n"/>
      <c r="J20" s="61" t="n"/>
      <c r="K20" s="61" t="n"/>
      <c r="L20" s="61" t="n"/>
      <c r="M20" s="61" t="n"/>
      <c r="N20" s="61" t="n"/>
      <c r="O20" s="34" t="n"/>
      <c r="P20" s="34" t="n"/>
      <c r="Q20" s="61" t="n"/>
      <c r="R20" s="57" t="n"/>
      <c r="T20" s="68" t="n"/>
    </row>
    <row r="21" ht="18" customHeight="1">
      <c r="A21" s="8" t="n"/>
      <c r="B21" s="45" t="inlineStr">
        <is>
          <t>Chumbo 18</t>
        </is>
      </c>
      <c r="C21" s="45" t="n"/>
      <c r="D21" s="45" t="n"/>
      <c r="E21" s="47" t="n"/>
      <c r="F21" s="47" t="n"/>
      <c r="G21" s="48" t="inlineStr">
        <is>
          <t>Mídias Sociais</t>
        </is>
      </c>
      <c r="H21" s="48" t="inlineStr">
        <is>
          <t>ABRIR</t>
        </is>
      </c>
      <c r="I21" s="48" t="n"/>
      <c r="J21" s="52" t="n"/>
      <c r="K21" s="52" t="n"/>
      <c r="L21" s="52" t="n"/>
      <c r="M21" s="52" t="n"/>
      <c r="N21" s="52" t="n"/>
      <c r="O21" s="53" t="n"/>
      <c r="P21" s="53" t="n"/>
      <c r="Q21" s="52" t="n"/>
      <c r="R21" s="45" t="n"/>
      <c r="T21" s="68" t="n"/>
    </row>
    <row r="22" ht="18" customHeight="1">
      <c r="A22" s="8" t="n"/>
      <c r="B22" s="57" t="inlineStr">
        <is>
          <t>Chumbo 19</t>
        </is>
      </c>
      <c r="C22" s="57" t="n"/>
      <c r="D22" s="57" t="n"/>
      <c r="E22" s="60" t="n"/>
      <c r="F22" s="60" t="n"/>
      <c r="G22" s="61" t="inlineStr">
        <is>
          <t>Chamada fria</t>
        </is>
      </c>
      <c r="H22" s="61" t="inlineStr">
        <is>
          <t>ABRIR</t>
        </is>
      </c>
      <c r="I22" s="61" t="n"/>
      <c r="J22" s="61" t="n"/>
      <c r="K22" s="61" t="n"/>
      <c r="L22" s="61" t="n"/>
      <c r="M22" s="61" t="n"/>
      <c r="N22" s="61" t="n"/>
      <c r="O22" s="34" t="n"/>
      <c r="P22" s="34" t="n"/>
      <c r="Q22" s="61" t="n"/>
      <c r="R22" s="57" t="n"/>
    </row>
    <row r="23" ht="18" customHeight="1">
      <c r="A23" s="8" t="n"/>
      <c r="B23" s="45" t="inlineStr">
        <is>
          <t>Chumbo 20</t>
        </is>
      </c>
      <c r="C23" s="45" t="n"/>
      <c r="D23" s="45" t="n"/>
      <c r="E23" s="47" t="n"/>
      <c r="F23" s="47" t="n"/>
      <c r="G23" s="48" t="n"/>
      <c r="H23" s="48" t="n"/>
      <c r="I23" s="48" t="n"/>
      <c r="J23" s="52" t="n"/>
      <c r="K23" s="52" t="n"/>
      <c r="L23" s="52" t="n"/>
      <c r="M23" s="52" t="n"/>
      <c r="N23" s="52" t="n"/>
      <c r="O23" s="53" t="n"/>
      <c r="P23" s="53" t="n"/>
      <c r="Q23" s="52" t="n"/>
      <c r="R23" s="45" t="n"/>
    </row>
    <row r="24" ht="18" customHeight="1">
      <c r="A24" s="8" t="n"/>
      <c r="B24" s="57" t="n"/>
      <c r="C24" s="57" t="n"/>
      <c r="D24" s="57" t="n"/>
      <c r="E24" s="60" t="n"/>
      <c r="F24" s="60" t="n"/>
      <c r="G24" s="61" t="n"/>
      <c r="H24" s="61" t="n"/>
      <c r="I24" s="61" t="n"/>
      <c r="J24" s="61" t="n"/>
      <c r="K24" s="61" t="n"/>
      <c r="L24" s="61" t="n"/>
      <c r="M24" s="61" t="n"/>
      <c r="N24" s="61" t="n"/>
      <c r="O24" s="34" t="n"/>
      <c r="P24" s="34" t="n"/>
      <c r="Q24" s="61" t="n"/>
      <c r="R24" s="57" t="n"/>
    </row>
    <row r="25" ht="18" customHeight="1">
      <c r="A25" s="8" t="n"/>
      <c r="B25" s="45" t="n"/>
      <c r="C25" s="45" t="n"/>
      <c r="D25" s="45" t="n"/>
      <c r="E25" s="47" t="n"/>
      <c r="F25" s="47" t="n"/>
      <c r="G25" s="48" t="n"/>
      <c r="H25" s="48" t="n"/>
      <c r="I25" s="48" t="n"/>
      <c r="J25" s="52" t="n"/>
      <c r="K25" s="52" t="n"/>
      <c r="L25" s="52" t="n"/>
      <c r="M25" s="52" t="n"/>
      <c r="N25" s="52" t="n"/>
      <c r="O25" s="53" t="n"/>
      <c r="P25" s="53" t="n"/>
      <c r="Q25" s="52" t="n"/>
      <c r="R25" s="45" t="n"/>
    </row>
    <row r="26" ht="18" customHeight="1">
      <c r="A26" s="8" t="n"/>
      <c r="B26" s="57" t="n"/>
      <c r="C26" s="57" t="n"/>
      <c r="D26" s="57" t="n"/>
      <c r="E26" s="60" t="n"/>
      <c r="F26" s="60" t="n"/>
      <c r="G26" s="61" t="n"/>
      <c r="H26" s="61" t="n"/>
      <c r="I26" s="61" t="n"/>
      <c r="J26" s="61" t="n"/>
      <c r="K26" s="61" t="n"/>
      <c r="L26" s="61" t="n"/>
      <c r="M26" s="61" t="n"/>
      <c r="N26" s="61" t="n"/>
      <c r="O26" s="34" t="n"/>
      <c r="P26" s="34" t="n"/>
      <c r="Q26" s="61" t="n"/>
      <c r="R26" s="57" t="n"/>
    </row>
    <row r="27" ht="18" customHeight="1" thickBot="1">
      <c r="A27" s="8" t="n"/>
      <c r="B27" s="46" t="n"/>
      <c r="C27" s="46" t="n"/>
      <c r="D27" s="46" t="n"/>
      <c r="E27" s="49" t="n"/>
      <c r="F27" s="49" t="n"/>
      <c r="G27" s="50" t="n"/>
      <c r="H27" s="50" t="n"/>
      <c r="I27" s="50" t="n"/>
      <c r="J27" s="54" t="n"/>
      <c r="K27" s="54" t="n"/>
      <c r="L27" s="54" t="n"/>
      <c r="M27" s="54" t="n"/>
      <c r="N27" s="54" t="n"/>
      <c r="O27" s="55" t="n"/>
      <c r="P27" s="55" t="n"/>
      <c r="Q27" s="54" t="n"/>
      <c r="R27" s="46" t="n"/>
    </row>
    <row r="28" ht="24" customHeight="1">
      <c r="A28" s="8" t="n"/>
      <c r="B28" s="90">
        <f>SUBTOTAL(103,CRM_Leads_table[NOME DA EMPRESA])</f>
        <v/>
      </c>
      <c r="C28" s="26" t="n"/>
      <c r="D28" s="26" t="n"/>
      <c r="E28" s="27" t="n"/>
      <c r="F28" s="27" t="n"/>
      <c r="G28" s="27" t="n"/>
      <c r="H28" s="27" t="n"/>
      <c r="I28" s="28" t="n"/>
      <c r="J28" s="28" t="n"/>
      <c r="K28" s="28" t="n"/>
      <c r="L28" s="28" t="n"/>
      <c r="M28" s="28" t="n"/>
      <c r="N28" s="28" t="n"/>
      <c r="O28" s="28" t="n"/>
      <c r="P28" s="28" t="n"/>
      <c r="Q28" s="28" t="n"/>
      <c r="R28" s="29" t="n"/>
    </row>
    <row r="29" ht="16" customHeight="1">
      <c r="A29" s="8" t="n"/>
      <c r="B29" s="9" t="n"/>
      <c r="C29" s="9" t="n"/>
      <c r="D29" s="9" t="n"/>
      <c r="E29" s="11" t="n"/>
      <c r="F29" s="7" t="n"/>
      <c r="G29" s="7" t="n"/>
      <c r="H29" s="7" t="n"/>
      <c r="I29" s="8" t="n"/>
    </row>
    <row r="30" ht="30" customHeight="1">
      <c r="A30" s="8" t="n"/>
      <c r="B30" s="93" t="inlineStr">
        <is>
          <t>Não altere as tabelas abaixo.</t>
        </is>
      </c>
      <c r="C30" s="9" t="n"/>
      <c r="D30" s="8" t="n"/>
      <c r="E30" s="8" t="n"/>
      <c r="F30" s="8" t="n"/>
      <c r="G30" s="11" t="n"/>
      <c r="H30" s="11" t="n"/>
      <c r="I30" s="11" t="n"/>
      <c r="J30" s="11" t="n"/>
      <c r="K30" s="8" t="n"/>
    </row>
    <row r="31" ht="16" customHeight="1">
      <c r="B31" s="13" t="inlineStr">
        <is>
          <t>CONTAGEM DE FONTES DE CHUMBO</t>
        </is>
      </c>
      <c r="C31" s="19" t="n"/>
      <c r="E31" s="13" t="inlineStr">
        <is>
          <t>CONTAGEM DE STATUS DE CHUMBO</t>
        </is>
      </c>
      <c r="F31" s="19" t="n"/>
    </row>
    <row r="32">
      <c r="B32" s="77" t="inlineStr">
        <is>
          <t>Mídias Sociais</t>
        </is>
      </c>
      <c r="C32" s="85">
        <f>COUNTIF(CRM_Leads_table[FONTE DE CHUMBO],B32)</f>
        <v/>
      </c>
      <c r="E32" s="71" t="inlineStr">
        <is>
          <t>ABRIR</t>
        </is>
      </c>
      <c r="F32" s="86">
        <f>COUNTIF(CRM_Leads_table[STATUS DE CHUMBO],E32)</f>
        <v/>
      </c>
    </row>
    <row r="33">
      <c r="B33" s="77" t="inlineStr">
        <is>
          <t>E-mail marketing</t>
        </is>
      </c>
      <c r="C33" s="85">
        <f>COUNTIF(CRM_Leads_table[FONTE DE CHUMBO],B33)</f>
        <v/>
      </c>
      <c r="E33" s="71" t="inlineStr">
        <is>
          <t>PERDIDO</t>
        </is>
      </c>
      <c r="F33" s="86">
        <f>COUNTIF(CRM_Leads_table[STATUS DE CHUMBO],E33)</f>
        <v/>
      </c>
    </row>
    <row r="34">
      <c r="B34" s="77" t="inlineStr">
        <is>
          <t>Pesquisa Orgânica</t>
        </is>
      </c>
      <c r="C34" s="85">
        <f>COUNTIF(CRM_Leads_table[FONTE DE CHUMBO],B34)</f>
        <v/>
      </c>
      <c r="E34" s="71" t="inlineStr">
        <is>
          <t>GANHOU</t>
        </is>
      </c>
      <c r="F34" s="86">
        <f>COUNTIF(CRM_Leads_table[STATUS DE CHUMBO],E34)</f>
        <v/>
      </c>
    </row>
    <row r="35">
      <c r="B35" s="77" t="inlineStr">
        <is>
          <t>Social Pago</t>
        </is>
      </c>
      <c r="C35" s="85">
        <f>COUNTIF(CRM_Leads_table[FONTE DE CHUMBO],B35)</f>
        <v/>
      </c>
    </row>
    <row r="36">
      <c r="B36" s="77" t="inlineStr">
        <is>
          <t>Pesquisa paga</t>
        </is>
      </c>
      <c r="C36" s="85">
        <f>COUNTIF(CRM_Leads_table[FONTE DE CHUMBO],B36)</f>
        <v/>
      </c>
    </row>
    <row r="37">
      <c r="B37" s="77" t="inlineStr">
        <is>
          <t>Referência</t>
        </is>
      </c>
      <c r="C37" s="85">
        <f>COUNTIF(CRM_Leads_table[FONTE DE CHUMBO],B37)</f>
        <v/>
      </c>
    </row>
    <row r="38">
      <c r="B38" s="77" t="inlineStr">
        <is>
          <t>Tráfego Direto</t>
        </is>
      </c>
      <c r="C38" s="85">
        <f>COUNTIF(CRM_Leads_table[FONTE DE CHUMBO],B38)</f>
        <v/>
      </c>
    </row>
    <row r="39">
      <c r="B39" s="77" t="inlineStr">
        <is>
          <t>Fontes offline</t>
        </is>
      </c>
      <c r="C39" s="85">
        <f>COUNTIF(CRM_Leads_table[FONTE DE CHUMBO],B39)</f>
        <v/>
      </c>
    </row>
    <row r="40">
      <c r="B40" s="77" t="inlineStr">
        <is>
          <t>Chamada fria</t>
        </is>
      </c>
      <c r="C40" s="85">
        <f>COUNTIF(CRM_Leads_table[FONTE DE CHUMBO],B40)</f>
        <v/>
      </c>
    </row>
    <row r="41">
      <c r="B41" s="77" t="inlineStr">
        <is>
          <t>Outro</t>
        </is>
      </c>
      <c r="C41" s="85">
        <f>COUNTIF(CRM_Leads_table[FONTE DE CHUMBO],B41)</f>
        <v/>
      </c>
    </row>
    <row r="42">
      <c r="B42" s="19" t="n"/>
      <c r="C42" s="19" t="n"/>
    </row>
    <row r="43">
      <c r="B43" s="19" t="n"/>
      <c r="C43" s="19" t="n"/>
    </row>
    <row r="44">
      <c r="B44" s="19" t="n"/>
      <c r="C44" s="19" t="n"/>
    </row>
    <row r="45">
      <c r="B45" s="19" t="n"/>
      <c r="C45" s="19" t="n"/>
    </row>
    <row r="46">
      <c r="B46" s="19" t="n"/>
      <c r="C46" s="19" t="n"/>
    </row>
    <row r="47">
      <c r="B47" s="19" t="n"/>
      <c r="C47" s="19" t="n"/>
    </row>
    <row r="48">
      <c r="B48" s="19" t="n"/>
      <c r="C48" s="19" t="n"/>
    </row>
    <row r="49">
      <c r="B49" s="19" t="n"/>
      <c r="C49" s="19" t="n"/>
    </row>
    <row r="50">
      <c r="B50" s="19" t="n"/>
      <c r="C50" s="19" t="n"/>
    </row>
    <row r="51">
      <c r="B51" s="19" t="n"/>
      <c r="C51" s="19" t="n"/>
    </row>
    <row r="52">
      <c r="B52" s="19" t="n"/>
      <c r="C52" s="19" t="n"/>
    </row>
    <row r="53">
      <c r="B53" s="19" t="n"/>
      <c r="C53" s="19" t="n"/>
    </row>
  </sheetData>
  <conditionalFormatting sqref="H4:H27 V4:V6">
    <cfRule type="containsText" priority="4" operator="containsText" dxfId="37" text="WON">
      <formula>NOT(ISERROR(SEARCH("WON",H4)))</formula>
    </cfRule>
    <cfRule type="containsText" priority="5" operator="containsText" dxfId="38" text="LOST">
      <formula>NOT(ISERROR(SEARCH("LOST",H4)))</formula>
    </cfRule>
    <cfRule type="containsText" priority="6" operator="containsText" dxfId="35" text="OPEN">
      <formula>NOT(ISERROR(SEARCH("OPEN",H4)))</formula>
    </cfRule>
  </conditionalFormatting>
  <conditionalFormatting sqref="E32:E34">
    <cfRule type="containsText" priority="1" operator="containsText" dxfId="37" text="WON">
      <formula>NOT(ISERROR(SEARCH("WON",E32)))</formula>
    </cfRule>
    <cfRule type="containsText" priority="2" operator="containsText" dxfId="38" text="LOST">
      <formula>NOT(ISERROR(SEARCH("LOST",E32)))</formula>
    </cfRule>
    <cfRule type="containsText" priority="3" operator="containsText" dxfId="35" text="OPEN">
      <formula>NOT(ISERROR(SEARCH("OPEN",E32)))</formula>
    </cfRule>
  </conditionalFormatting>
  <dataValidations count="2">
    <dataValidation sqref="H4:H27" showErrorMessage="1" showInputMessage="1" allowBlank="0" type="list">
      <formula1>$V$4:$V$6</formula1>
    </dataValidation>
    <dataValidation sqref="G4:G27" showErrorMessage="1" showInputMessage="1" allowBlank="0" type="list">
      <formula1>$T$4:$T$21</formula1>
    </dataValidation>
  </dataValidations>
  <pageMargins left="0.3" right="0.3" top="0.3" bottom="0.3" header="0" footer="0"/>
  <pageSetup orientation="landscape" scale="42" horizontalDpi="0" verticalDpi="0"/>
  <tableParts count="1">
    <tablePart xmlns:r="http://schemas.openxmlformats.org/officeDocument/2006/relationships" r:id="rId1"/>
  </tableParts>
</worksheet>
</file>

<file path=xl/worksheets/sheet3.xml><?xml version="1.0" encoding="utf-8"?>
<worksheet xmlns="http://schemas.openxmlformats.org/spreadsheetml/2006/main">
  <sheetPr>
    <tabColor theme="3" tint="0.7999816888943144"/>
    <outlinePr summaryBelow="1" summaryRight="1"/>
    <pageSetUpPr fitToPage="1"/>
  </sheetPr>
  <dimension ref="A1:S43"/>
  <sheetViews>
    <sheetView showGridLines="0" workbookViewId="0">
      <selection activeCell="B4" sqref="B4"/>
    </sheetView>
  </sheetViews>
  <sheetFormatPr baseColWidth="8" defaultColWidth="10.83203125" defaultRowHeight="15.5"/>
  <cols>
    <col width="3.33203125" customWidth="1" style="1" min="1" max="1"/>
    <col width="15.83203125" customWidth="1" style="3" min="2" max="2"/>
    <col width="20.83203125" customWidth="1" style="3" min="3" max="3"/>
    <col width="17.83203125" customWidth="1" style="1" min="4" max="4"/>
    <col width="13.83203125" customWidth="1" style="1" min="5" max="5"/>
    <col width="17.83203125" customWidth="1" style="1" min="6" max="6"/>
    <col width="14.83203125" customWidth="1" style="6" min="7" max="7"/>
    <col width="10.83203125" customWidth="1" style="6" min="8" max="8"/>
    <col width="11.83203125" customWidth="1" style="6" min="9" max="10"/>
    <col width="20.83203125" customWidth="1" style="1" min="11" max="11"/>
    <col width="12.83203125" customWidth="1" style="1" min="12" max="13"/>
    <col width="11.83203125" customWidth="1" style="1" min="14" max="14"/>
    <col width="20.83203125" customWidth="1" style="1" min="15" max="15"/>
    <col width="3.33203125" customWidth="1" style="1" min="16" max="16"/>
    <col width="14.83203125" customWidth="1" style="1" min="17" max="17"/>
    <col width="3.33203125" customWidth="1" style="1" min="18" max="18"/>
    <col width="10.83203125" customWidth="1" style="1" min="19" max="19"/>
    <col width="3.33203125" customWidth="1" style="1" min="20" max="20"/>
    <col width="10.83203125" customWidth="1" style="1" min="21" max="16384"/>
  </cols>
  <sheetData>
    <row r="1" ht="35" customFormat="1" customHeight="1" s="21">
      <c r="A1" s="22" t="n"/>
      <c r="B1" s="56" t="inlineStr">
        <is>
          <t>OPORTUNIDADES</t>
        </is>
      </c>
      <c r="C1" s="22" t="n"/>
      <c r="D1" s="22" t="n"/>
      <c r="E1" s="22" t="n"/>
      <c r="F1" s="22" t="n"/>
      <c r="G1" s="22" t="n"/>
      <c r="H1" s="22" t="n"/>
      <c r="I1" s="23" t="n"/>
      <c r="J1" s="23" t="n"/>
      <c r="K1" s="22" t="n"/>
    </row>
    <row r="2" ht="22" customHeight="1" thickBot="1">
      <c r="A2" s="8" t="n"/>
      <c r="B2" s="24" t="inlineStr">
        <is>
          <t>NEGÓCIO</t>
        </is>
      </c>
      <c r="C2" s="24" t="n"/>
      <c r="D2" s="24" t="inlineStr">
        <is>
          <t>FINANCIAR</t>
        </is>
      </c>
      <c r="E2" s="24" t="n"/>
      <c r="F2" s="24" t="n"/>
      <c r="G2" s="24" t="inlineStr">
        <is>
          <t>AÇÃO</t>
        </is>
      </c>
      <c r="H2" s="24" t="n"/>
      <c r="I2" s="24" t="n"/>
      <c r="J2" s="24" t="n"/>
      <c r="K2" s="40" t="n"/>
      <c r="L2" s="39" t="inlineStr">
        <is>
          <t>INFORMAÇÕES DE CONTATO</t>
        </is>
      </c>
      <c r="M2" s="39" t="n"/>
      <c r="N2" s="41" t="n"/>
      <c r="O2" s="39" t="inlineStr">
        <is>
          <t>INFORMAÇÕES ADICIONAIS</t>
        </is>
      </c>
    </row>
    <row r="3" ht="35" customFormat="1" customHeight="1" s="2">
      <c r="A3" s="13" t="n"/>
      <c r="B3" s="35" t="inlineStr">
        <is>
          <t>TÍTULO DO NEGÓCIO</t>
        </is>
      </c>
      <c r="C3" s="35" t="inlineStr">
        <is>
          <t>COMPANHIA</t>
        </is>
      </c>
      <c r="D3" s="36" t="inlineStr">
        <is>
          <t>TAMANHO DO NEGÓCIO</t>
        </is>
      </c>
      <c r="E3" s="36" t="inlineStr">
        <is>
          <t>PROBABILIDADE 
DE ACORDO</t>
        </is>
      </c>
      <c r="F3" s="36" t="inlineStr">
        <is>
          <t>PONDERADA 
PREVISÃO</t>
        </is>
      </c>
      <c r="G3" s="25" t="inlineStr">
        <is>
          <t>FASE DE NEGÓCIOS</t>
        </is>
      </c>
      <c r="H3" s="25" t="inlineStr">
        <is>
          <t>NEGÓCIO 
ESTADO</t>
        </is>
      </c>
      <c r="I3" s="25" t="inlineStr">
        <is>
          <t>DATA INICIADA</t>
        </is>
      </c>
      <c r="J3" s="25" t="inlineStr">
        <is>
          <t>DATA DE ENCERRAMENTO</t>
        </is>
      </c>
      <c r="K3" s="37" t="inlineStr">
        <is>
          <t>PRÓXIMA AÇÃO</t>
        </is>
      </c>
      <c r="L3" s="38" t="inlineStr">
        <is>
          <t>NOME DE CONTATO</t>
        </is>
      </c>
      <c r="M3" s="38" t="inlineStr">
        <is>
          <t>ENDEREÇO ELETRÔNICO</t>
        </is>
      </c>
      <c r="N3" s="38" t="inlineStr">
        <is>
          <t>TELEFONE</t>
        </is>
      </c>
      <c r="O3" s="37" t="inlineStr">
        <is>
          <t>ANOTAÇÕES</t>
        </is>
      </c>
      <c r="P3" s="13" t="n"/>
      <c r="Q3" s="75" t="inlineStr">
        <is>
          <t>NEGÓCIO 
PALCO</t>
        </is>
      </c>
      <c r="S3" s="75" t="inlineStr">
        <is>
          <t>NEGÓCIO 
ESTADO</t>
        </is>
      </c>
    </row>
    <row r="4" ht="18" customHeight="1">
      <c r="A4" s="8" t="n"/>
      <c r="B4" s="57" t="inlineStr">
        <is>
          <t>Acordo 1</t>
        </is>
      </c>
      <c r="C4" s="57" t="n"/>
      <c r="D4" s="67" t="n">
        <v>2500000</v>
      </c>
      <c r="E4" s="70" t="n">
        <v>0.75</v>
      </c>
      <c r="F4" s="12">
        <f>Opportunities_table[[#This Row],[TAMANHO DO NEGÓCIO]]*Opportunities_table[[#This Row],[PROBABILITY 
OF DEAL]]</f>
        <v/>
      </c>
      <c r="G4" s="69" t="inlineStr">
        <is>
          <t>Proposta</t>
        </is>
      </c>
      <c r="H4" s="72" t="inlineStr">
        <is>
          <t>ABRIR</t>
        </is>
      </c>
      <c r="I4" s="60" t="n"/>
      <c r="J4" s="60" t="n"/>
      <c r="K4" s="61" t="n"/>
      <c r="L4" s="61" t="n"/>
      <c r="M4" s="61" t="n"/>
      <c r="N4" s="61" t="n"/>
      <c r="O4" s="57" t="n"/>
      <c r="P4" s="8" t="n"/>
      <c r="Q4" s="76" t="inlineStr">
        <is>
          <t>Qualificação</t>
        </is>
      </c>
      <c r="S4" s="71" t="inlineStr">
        <is>
          <t>ABRIR</t>
        </is>
      </c>
    </row>
    <row r="5" ht="18" customHeight="1">
      <c r="A5" s="8" t="n"/>
      <c r="B5" s="57" t="inlineStr">
        <is>
          <t>Acordo 2</t>
        </is>
      </c>
      <c r="C5" s="57" t="n"/>
      <c r="D5" s="67" t="n">
        <v>3500000</v>
      </c>
      <c r="E5" s="70" t="n">
        <v>0.5</v>
      </c>
      <c r="F5" s="12">
        <f>Opportunities_table[[#This Row],[TAMANHO DO NEGÓCIO]]*Opportunities_table[[#This Row],[PROBABILITY 
OF DEAL]]</f>
        <v/>
      </c>
      <c r="G5" s="57" t="inlineStr">
        <is>
          <t>Fechado - Ganhou</t>
        </is>
      </c>
      <c r="H5" s="73" t="inlineStr">
        <is>
          <t>GANHOU</t>
        </is>
      </c>
      <c r="I5" s="60" t="n"/>
      <c r="J5" s="60" t="n"/>
      <c r="K5" s="61" t="n"/>
      <c r="L5" s="61" t="n"/>
      <c r="M5" s="61" t="n"/>
      <c r="N5" s="61" t="n"/>
      <c r="O5" s="57" t="n"/>
      <c r="P5" s="8" t="n"/>
      <c r="Q5" s="78" t="inlineStr">
        <is>
          <t>Proposta</t>
        </is>
      </c>
      <c r="S5" s="71" t="inlineStr">
        <is>
          <t>PERDIDO</t>
        </is>
      </c>
    </row>
    <row r="6" ht="18" customHeight="1">
      <c r="A6" s="8" t="n"/>
      <c r="B6" s="57" t="inlineStr">
        <is>
          <t>Acordo 3</t>
        </is>
      </c>
      <c r="C6" s="57" t="n"/>
      <c r="D6" s="67" t="n">
        <v>900000</v>
      </c>
      <c r="E6" s="70" t="n">
        <v>0.1</v>
      </c>
      <c r="F6" s="12">
        <f>Opportunities_table[[#This Row],[TAMANHO DO NEGÓCIO]]*Opportunities_table[[#This Row],[PROBABILITY 
OF DEAL]]</f>
        <v/>
      </c>
      <c r="G6" s="57" t="inlineStr">
        <is>
          <t>Negocial</t>
        </is>
      </c>
      <c r="H6" s="73" t="inlineStr">
        <is>
          <t>ABRIR</t>
        </is>
      </c>
      <c r="I6" s="60" t="n"/>
      <c r="J6" s="60" t="n"/>
      <c r="K6" s="61" t="n"/>
      <c r="L6" s="61" t="n"/>
      <c r="M6" s="61" t="n"/>
      <c r="N6" s="61" t="n"/>
      <c r="O6" s="57" t="n"/>
      <c r="P6" s="8" t="n"/>
      <c r="Q6" s="79" t="inlineStr">
        <is>
          <t>Negocial</t>
        </is>
      </c>
      <c r="S6" s="71" t="inlineStr">
        <is>
          <t>GANHOU</t>
        </is>
      </c>
    </row>
    <row r="7" ht="18" customHeight="1">
      <c r="A7" s="8" t="n"/>
      <c r="B7" s="57" t="inlineStr">
        <is>
          <t>Acordo 4</t>
        </is>
      </c>
      <c r="C7" s="57" t="n"/>
      <c r="D7" s="67" t="n">
        <v>2600000</v>
      </c>
      <c r="E7" s="70" t="n">
        <v>0.75</v>
      </c>
      <c r="F7" s="12">
        <f>Opportunities_table[[#This Row],[TAMANHO DO NEGÓCIO]]*Opportunities_table[[#This Row],[PROBABILITY 
OF DEAL]]</f>
        <v/>
      </c>
      <c r="G7" s="57" t="inlineStr">
        <is>
          <t>Fechado - Ganhou</t>
        </is>
      </c>
      <c r="H7" s="73" t="inlineStr">
        <is>
          <t>GANHOU</t>
        </is>
      </c>
      <c r="I7" s="60" t="n"/>
      <c r="J7" s="60" t="n"/>
      <c r="K7" s="61" t="n"/>
      <c r="L7" s="61" t="n"/>
      <c r="M7" s="61" t="n"/>
      <c r="N7" s="61" t="n"/>
      <c r="O7" s="57" t="n"/>
      <c r="P7" s="8" t="n"/>
      <c r="Q7" s="80" t="inlineStr">
        <is>
          <t>Fechado - Ganhou</t>
        </is>
      </c>
    </row>
    <row r="8" ht="18" customHeight="1">
      <c r="A8" s="8" t="n"/>
      <c r="B8" s="57" t="inlineStr">
        <is>
          <t>Acordo 5</t>
        </is>
      </c>
      <c r="C8" s="57" t="n"/>
      <c r="D8" s="67" t="n">
        <v>2000000</v>
      </c>
      <c r="E8" s="70" t="n">
        <v>0.5</v>
      </c>
      <c r="F8" s="12">
        <f>Opportunities_table[[#This Row],[TAMANHO DO NEGÓCIO]]*Opportunities_table[[#This Row],[PROBABILITY 
OF DEAL]]</f>
        <v/>
      </c>
      <c r="G8" s="57" t="inlineStr">
        <is>
          <t>Fechado - Perdido</t>
        </is>
      </c>
      <c r="H8" s="73" t="inlineStr">
        <is>
          <t>PERDIDO</t>
        </is>
      </c>
      <c r="I8" s="60" t="n"/>
      <c r="J8" s="60" t="n"/>
      <c r="K8" s="61" t="n"/>
      <c r="L8" s="61" t="n"/>
      <c r="M8" s="61" t="n"/>
      <c r="N8" s="61" t="n"/>
      <c r="O8" s="57" t="n"/>
      <c r="P8" s="8" t="n"/>
      <c r="Q8" s="81" t="inlineStr">
        <is>
          <t>Fechado - Perdido</t>
        </is>
      </c>
    </row>
    <row r="9" ht="18" customHeight="1">
      <c r="A9" s="8" t="n"/>
      <c r="B9" s="57" t="inlineStr">
        <is>
          <t>Acordo 6</t>
        </is>
      </c>
      <c r="C9" s="57" t="n"/>
      <c r="D9" s="67" t="n">
        <v>1600000</v>
      </c>
      <c r="E9" s="70" t="n">
        <v>0.25</v>
      </c>
      <c r="F9" s="12">
        <f>Opportunities_table[[#This Row],[TAMANHO DO NEGÓCIO]]*Opportunities_table[[#This Row],[PROBABILITY 
OF DEAL]]</f>
        <v/>
      </c>
      <c r="G9" s="69" t="inlineStr">
        <is>
          <t>Qualificação</t>
        </is>
      </c>
      <c r="H9" s="73" t="inlineStr">
        <is>
          <t>ABRIR</t>
        </is>
      </c>
      <c r="I9" s="60" t="n"/>
      <c r="J9" s="60" t="n"/>
      <c r="K9" s="61" t="n"/>
      <c r="L9" s="61" t="n"/>
      <c r="M9" s="61" t="n"/>
      <c r="N9" s="61" t="n"/>
      <c r="O9" s="57" t="n"/>
      <c r="P9" s="8" t="n"/>
    </row>
    <row r="10" ht="18" customHeight="1">
      <c r="A10" s="8" t="n"/>
      <c r="B10" s="57" t="inlineStr">
        <is>
          <t>Acordo 7</t>
        </is>
      </c>
      <c r="C10" s="57" t="n"/>
      <c r="D10" s="67" t="n">
        <v>2750000</v>
      </c>
      <c r="E10" s="70" t="n">
        <v>0.35</v>
      </c>
      <c r="F10" s="12">
        <f>Opportunities_table[[#This Row],[TAMANHO DO NEGÓCIO]]*Opportunities_table[[#This Row],[PROBABILITY 
OF DEAL]]</f>
        <v/>
      </c>
      <c r="G10" s="57" t="inlineStr">
        <is>
          <t>Fechado - Ganhou</t>
        </is>
      </c>
      <c r="H10" s="73" t="inlineStr">
        <is>
          <t>GANHOU</t>
        </is>
      </c>
      <c r="I10" s="60" t="n"/>
      <c r="J10" s="60" t="n"/>
      <c r="K10" s="61" t="n"/>
      <c r="L10" s="61" t="n"/>
      <c r="M10" s="61" t="n"/>
      <c r="N10" s="61" t="n"/>
      <c r="O10" s="57" t="n"/>
      <c r="P10" s="8" t="n"/>
    </row>
    <row r="11" ht="18" customHeight="1">
      <c r="A11" s="8" t="n"/>
      <c r="B11" s="57" t="inlineStr">
        <is>
          <t>Acordo 8</t>
        </is>
      </c>
      <c r="C11" s="57" t="n"/>
      <c r="D11" s="67" t="n">
        <v>850000</v>
      </c>
      <c r="E11" s="70" t="n">
        <v>0.9</v>
      </c>
      <c r="F11" s="12">
        <f>Opportunities_table[[#This Row],[TAMANHO DO NEGÓCIO]]*Opportunities_table[[#This Row],[PROBABILITY 
OF DEAL]]</f>
        <v/>
      </c>
      <c r="G11" s="57" t="inlineStr">
        <is>
          <t>Negocial</t>
        </is>
      </c>
      <c r="H11" s="73" t="inlineStr">
        <is>
          <t>ABRIR</t>
        </is>
      </c>
      <c r="I11" s="60" t="n"/>
      <c r="J11" s="60" t="n"/>
      <c r="K11" s="61" t="n"/>
      <c r="L11" s="61" t="n"/>
      <c r="M11" s="61" t="n"/>
      <c r="N11" s="61" t="n"/>
      <c r="O11" s="57" t="n"/>
      <c r="P11" s="8" t="n"/>
    </row>
    <row r="12" ht="18" customHeight="1">
      <c r="A12" s="8" t="n"/>
      <c r="B12" s="57" t="inlineStr">
        <is>
          <t>Acordo 9</t>
        </is>
      </c>
      <c r="C12" s="57" t="n"/>
      <c r="D12" s="67" t="n">
        <v>6750000</v>
      </c>
      <c r="E12" s="70" t="n">
        <v>0.6</v>
      </c>
      <c r="F12" s="12">
        <f>Opportunities_table[[#This Row],[TAMANHO DO NEGÓCIO]]*Opportunities_table[[#This Row],[PROBABILITY 
OF DEAL]]</f>
        <v/>
      </c>
      <c r="G12" s="57" t="inlineStr">
        <is>
          <t>Fechado - Ganhou</t>
        </is>
      </c>
      <c r="H12" s="73" t="inlineStr">
        <is>
          <t>GANHOU</t>
        </is>
      </c>
      <c r="I12" s="60" t="n"/>
      <c r="J12" s="60" t="n"/>
      <c r="K12" s="61" t="n"/>
      <c r="L12" s="61" t="n"/>
      <c r="M12" s="61" t="n"/>
      <c r="N12" s="61" t="n"/>
      <c r="O12" s="57" t="n"/>
      <c r="P12" s="8" t="n"/>
    </row>
    <row r="13" ht="18" customHeight="1">
      <c r="A13" s="8" t="n"/>
      <c r="B13" s="57" t="inlineStr">
        <is>
          <t>Acordo 10</t>
        </is>
      </c>
      <c r="C13" s="57" t="n"/>
      <c r="D13" s="67" t="n">
        <v>2750000</v>
      </c>
      <c r="E13" s="70" t="n">
        <v>0.33</v>
      </c>
      <c r="F13" s="12">
        <f>Opportunities_table[[#This Row],[TAMANHO DO NEGÓCIO]]*Opportunities_table[[#This Row],[PROBABILITY 
OF DEAL]]</f>
        <v/>
      </c>
      <c r="G13" s="57" t="inlineStr">
        <is>
          <t>Fechado - Perdido</t>
        </is>
      </c>
      <c r="H13" s="73" t="inlineStr">
        <is>
          <t>PERDIDO</t>
        </is>
      </c>
      <c r="I13" s="60" t="n"/>
      <c r="J13" s="60" t="n"/>
      <c r="K13" s="61" t="n"/>
      <c r="L13" s="61" t="n"/>
      <c r="M13" s="61" t="n"/>
      <c r="N13" s="61" t="n"/>
      <c r="O13" s="57" t="n"/>
      <c r="P13" s="8" t="n"/>
    </row>
    <row r="14" ht="18" customHeight="1">
      <c r="A14" s="8" t="n"/>
      <c r="B14" s="57" t="n"/>
      <c r="C14" s="57" t="n"/>
      <c r="D14" s="67" t="n"/>
      <c r="E14" s="70" t="n"/>
      <c r="F14" s="12">
        <f>Opportunities_table[[#This Row],[TAMANHO DO NEGÓCIO]]*Opportunities_table[[#This Row],[PROBABILITY 
OF DEAL]]</f>
        <v/>
      </c>
      <c r="G14" s="57" t="n"/>
      <c r="H14" s="73" t="n"/>
      <c r="I14" s="60" t="n"/>
      <c r="J14" s="60" t="n"/>
      <c r="K14" s="61" t="n"/>
      <c r="L14" s="61" t="n"/>
      <c r="M14" s="61" t="n"/>
      <c r="N14" s="61" t="n"/>
      <c r="O14" s="57" t="n"/>
      <c r="P14" s="8" t="n"/>
    </row>
    <row r="15" ht="18" customHeight="1">
      <c r="A15" s="8" t="n"/>
      <c r="B15" s="57" t="n"/>
      <c r="C15" s="57" t="n"/>
      <c r="D15" s="67" t="n"/>
      <c r="E15" s="70" t="n"/>
      <c r="F15" s="12">
        <f>Opportunities_table[[#This Row],[TAMANHO DO NEGÓCIO]]*Opportunities_table[[#This Row],[PROBABILITY 
OF DEAL]]</f>
        <v/>
      </c>
      <c r="G15" s="57" t="n"/>
      <c r="H15" s="73" t="n"/>
      <c r="I15" s="60" t="n"/>
      <c r="J15" s="60" t="n"/>
      <c r="K15" s="61" t="n"/>
      <c r="L15" s="61" t="n"/>
      <c r="M15" s="61" t="n"/>
      <c r="N15" s="61" t="n"/>
      <c r="O15" s="57" t="n"/>
      <c r="P15" s="8" t="n"/>
    </row>
    <row r="16" ht="18" customHeight="1">
      <c r="A16" s="8" t="n"/>
      <c r="B16" s="57" t="n"/>
      <c r="C16" s="57" t="n"/>
      <c r="D16" s="67" t="n"/>
      <c r="E16" s="70" t="n"/>
      <c r="F16" s="12">
        <f>Opportunities_table[[#This Row],[TAMANHO DO NEGÓCIO]]*Opportunities_table[[#This Row],[PROBABILITY 
OF DEAL]]</f>
        <v/>
      </c>
      <c r="G16" s="57" t="n"/>
      <c r="H16" s="73" t="n"/>
      <c r="I16" s="60" t="n"/>
      <c r="J16" s="60" t="n"/>
      <c r="K16" s="61" t="n"/>
      <c r="L16" s="61" t="n"/>
      <c r="M16" s="61" t="n"/>
      <c r="N16" s="61" t="n"/>
      <c r="O16" s="57" t="n"/>
      <c r="P16" s="8" t="n"/>
    </row>
    <row r="17" ht="18" customHeight="1">
      <c r="A17" s="8" t="n"/>
      <c r="B17" s="57" t="n"/>
      <c r="C17" s="57" t="n"/>
      <c r="D17" s="67" t="n"/>
      <c r="E17" s="70" t="n"/>
      <c r="F17" s="12">
        <f>Opportunities_table[[#This Row],[TAMANHO DO NEGÓCIO]]*Opportunities_table[[#This Row],[PROBABILITY 
OF DEAL]]</f>
        <v/>
      </c>
      <c r="G17" s="57" t="n"/>
      <c r="H17" s="73" t="n"/>
      <c r="I17" s="60" t="n"/>
      <c r="J17" s="60" t="n"/>
      <c r="K17" s="61" t="n"/>
      <c r="L17" s="61" t="n"/>
      <c r="M17" s="61" t="n"/>
      <c r="N17" s="61" t="n"/>
      <c r="O17" s="57" t="n"/>
      <c r="P17" s="8" t="n"/>
    </row>
    <row r="18" ht="18" customHeight="1">
      <c r="A18" s="8" t="n"/>
      <c r="B18" s="57" t="n"/>
      <c r="C18" s="57" t="n"/>
      <c r="D18" s="67" t="n"/>
      <c r="E18" s="70" t="n"/>
      <c r="F18" s="12">
        <f>Opportunities_table[[#This Row],[TAMANHO DO NEGÓCIO]]*Opportunities_table[[#This Row],[PROBABILITY 
OF DEAL]]</f>
        <v/>
      </c>
      <c r="G18" s="57" t="n"/>
      <c r="H18" s="73" t="n"/>
      <c r="I18" s="60" t="n"/>
      <c r="J18" s="60" t="n"/>
      <c r="K18" s="61" t="n"/>
      <c r="L18" s="61" t="n"/>
      <c r="M18" s="61" t="n"/>
      <c r="N18" s="61" t="n"/>
      <c r="O18" s="57" t="n"/>
      <c r="P18" s="8" t="n"/>
    </row>
    <row r="19" ht="18" customHeight="1">
      <c r="A19" s="8" t="n"/>
      <c r="B19" s="57" t="n"/>
      <c r="C19" s="57" t="n"/>
      <c r="D19" s="67" t="n"/>
      <c r="E19" s="70" t="n"/>
      <c r="F19" s="12">
        <f>Opportunities_table[[#This Row],[TAMANHO DO NEGÓCIO]]*Opportunities_table[[#This Row],[PROBABILITY 
OF DEAL]]</f>
        <v/>
      </c>
      <c r="G19" s="57" t="n"/>
      <c r="H19" s="73" t="n"/>
      <c r="I19" s="60" t="n"/>
      <c r="J19" s="60" t="n"/>
      <c r="K19" s="61" t="n"/>
      <c r="L19" s="61" t="n"/>
      <c r="M19" s="61" t="n"/>
      <c r="N19" s="61" t="n"/>
      <c r="O19" s="57" t="n"/>
      <c r="P19" s="8" t="n"/>
    </row>
    <row r="20" ht="18" customHeight="1">
      <c r="A20" s="8" t="n"/>
      <c r="B20" s="57" t="n"/>
      <c r="C20" s="57" t="n"/>
      <c r="D20" s="67" t="n"/>
      <c r="E20" s="70" t="n"/>
      <c r="F20" s="12">
        <f>Opportunities_table[[#This Row],[TAMANHO DO NEGÓCIO]]*Opportunities_table[[#This Row],[PROBABILITY 
OF DEAL]]</f>
        <v/>
      </c>
      <c r="G20" s="57" t="n"/>
      <c r="H20" s="73" t="n"/>
      <c r="I20" s="60" t="n"/>
      <c r="J20" s="60" t="n"/>
      <c r="K20" s="61" t="n"/>
      <c r="L20" s="61" t="n"/>
      <c r="M20" s="61" t="n"/>
      <c r="N20" s="61" t="n"/>
      <c r="O20" s="57" t="n"/>
      <c r="P20" s="8" t="n"/>
    </row>
    <row r="21" ht="18" customHeight="1">
      <c r="A21" s="8" t="n"/>
      <c r="B21" s="57" t="n"/>
      <c r="C21" s="57" t="n"/>
      <c r="D21" s="67" t="n"/>
      <c r="E21" s="70" t="n"/>
      <c r="F21" s="12">
        <f>Opportunities_table[[#This Row],[TAMANHO DO NEGÓCIO]]*Opportunities_table[[#This Row],[PROBABILITY 
OF DEAL]]</f>
        <v/>
      </c>
      <c r="G21" s="57" t="n"/>
      <c r="H21" s="73" t="n"/>
      <c r="I21" s="60" t="n"/>
      <c r="J21" s="60" t="n"/>
      <c r="K21" s="61" t="n"/>
      <c r="L21" s="61" t="n"/>
      <c r="M21" s="61" t="n"/>
      <c r="N21" s="61" t="n"/>
      <c r="O21" s="57" t="n"/>
      <c r="P21" s="8" t="n"/>
    </row>
    <row r="22" ht="18" customHeight="1">
      <c r="A22" s="8" t="n"/>
      <c r="B22" s="57" t="n"/>
      <c r="C22" s="57" t="n"/>
      <c r="D22" s="67" t="n"/>
      <c r="E22" s="70" t="n"/>
      <c r="F22" s="12">
        <f>Opportunities_table[[#This Row],[TAMANHO DO NEGÓCIO]]*Opportunities_table[[#This Row],[PROBABILITY 
OF DEAL]]</f>
        <v/>
      </c>
      <c r="G22" s="57" t="n"/>
      <c r="H22" s="73" t="n"/>
      <c r="I22" s="60" t="n"/>
      <c r="J22" s="60" t="n"/>
      <c r="K22" s="61" t="n"/>
      <c r="L22" s="61" t="n"/>
      <c r="M22" s="61" t="n"/>
      <c r="N22" s="61" t="n"/>
      <c r="O22" s="57" t="n"/>
      <c r="P22" s="8" t="n"/>
    </row>
    <row r="23" ht="18" customHeight="1">
      <c r="A23" s="8" t="n"/>
      <c r="B23" s="57" t="n"/>
      <c r="C23" s="57" t="n"/>
      <c r="D23" s="67" t="n"/>
      <c r="E23" s="70" t="n"/>
      <c r="F23" s="12">
        <f>Opportunities_table[[#This Row],[TAMANHO DO NEGÓCIO]]*Opportunities_table[[#This Row],[PROBABILITY 
OF DEAL]]</f>
        <v/>
      </c>
      <c r="G23" s="57" t="n"/>
      <c r="H23" s="73" t="n"/>
      <c r="I23" s="60" t="n"/>
      <c r="J23" s="60" t="n"/>
      <c r="K23" s="61" t="n"/>
      <c r="L23" s="61" t="n"/>
      <c r="M23" s="61" t="n"/>
      <c r="N23" s="61" t="n"/>
      <c r="O23" s="57" t="n"/>
      <c r="P23" s="8" t="n"/>
    </row>
    <row r="24" ht="18" customHeight="1">
      <c r="A24" s="8" t="n"/>
      <c r="B24" s="57" t="n"/>
      <c r="C24" s="57" t="n"/>
      <c r="D24" s="67" t="n"/>
      <c r="E24" s="70" t="n"/>
      <c r="F24" s="12">
        <f>Opportunities_table[[#This Row],[TAMANHO DO NEGÓCIO]]*Opportunities_table[[#This Row],[PROBABILITY 
OF DEAL]]</f>
        <v/>
      </c>
      <c r="G24" s="57" t="n"/>
      <c r="H24" s="73" t="n"/>
      <c r="I24" s="60" t="n"/>
      <c r="J24" s="60" t="n"/>
      <c r="K24" s="61" t="n"/>
      <c r="L24" s="61" t="n"/>
      <c r="M24" s="61" t="n"/>
      <c r="N24" s="61" t="n"/>
      <c r="O24" s="57" t="n"/>
      <c r="P24" s="8" t="n"/>
    </row>
    <row r="25" ht="18" customHeight="1">
      <c r="A25" s="8" t="n"/>
      <c r="B25" s="57" t="n"/>
      <c r="C25" s="57" t="n"/>
      <c r="D25" s="67" t="n"/>
      <c r="E25" s="70" t="n"/>
      <c r="F25" s="12">
        <f>Opportunities_table[[#This Row],[TAMANHO DO NEGÓCIO]]*Opportunities_table[[#This Row],[PROBABILITY 
OF DEAL]]</f>
        <v/>
      </c>
      <c r="G25" s="57" t="n"/>
      <c r="H25" s="73" t="n"/>
      <c r="I25" s="60" t="n"/>
      <c r="J25" s="60" t="n"/>
      <c r="K25" s="61" t="n"/>
      <c r="L25" s="61" t="n"/>
      <c r="M25" s="61" t="n"/>
      <c r="N25" s="61" t="n"/>
      <c r="O25" s="57" t="n"/>
      <c r="P25" s="8" t="n"/>
    </row>
    <row r="26" ht="18" customHeight="1" thickBot="1">
      <c r="A26" s="8" t="n"/>
      <c r="B26" s="62" t="n"/>
      <c r="C26" s="62" t="n"/>
      <c r="D26" s="63" t="n"/>
      <c r="E26" s="64" t="n"/>
      <c r="F26" s="30">
        <f>Opportunities_table[[#This Row],[TAMANHO DO NEGÓCIO]]*Opportunities_table[[#This Row],[PROBABILITY 
OF DEAL]]</f>
        <v/>
      </c>
      <c r="G26" s="62" t="n"/>
      <c r="H26" s="74" t="n"/>
      <c r="I26" s="65" t="n"/>
      <c r="J26" s="65" t="n"/>
      <c r="K26" s="66" t="n"/>
      <c r="L26" s="66" t="n"/>
      <c r="M26" s="66" t="n"/>
      <c r="N26" s="66" t="n"/>
      <c r="O26" s="62" t="n"/>
      <c r="P26" s="8" t="n"/>
    </row>
    <row r="27" ht="24" customHeight="1" thickBot="1">
      <c r="A27" s="8" t="n"/>
      <c r="B27" s="89">
        <f>SUBTOTAL(103,Opportunities_table[TÍTULO DO NEGÓCIO])</f>
        <v/>
      </c>
      <c r="C27" s="26" t="n"/>
      <c r="D27" s="42">
        <f>SUM(D4:D26)</f>
        <v/>
      </c>
      <c r="E27" s="43">
        <f>SUBTOTAL(101,Opportunities_table[PROBABILITY 
OF DEAL])</f>
        <v/>
      </c>
      <c r="F27" s="44">
        <f>SUM(F4:F26)</f>
        <v/>
      </c>
      <c r="G27" s="26" t="n"/>
      <c r="H27" s="26" t="n"/>
      <c r="I27" s="27" t="n"/>
      <c r="J27" s="27" t="n"/>
      <c r="K27" s="28" t="n"/>
      <c r="L27" s="28" t="n"/>
      <c r="M27" s="28" t="n"/>
      <c r="N27" s="28" t="n"/>
      <c r="O27" s="29" t="n"/>
      <c r="P27" s="8" t="n"/>
    </row>
    <row r="28">
      <c r="C28" s="101" t="n"/>
    </row>
    <row r="29" ht="30" customHeight="1">
      <c r="A29" s="8" t="n"/>
      <c r="B29" s="93" t="inlineStr">
        <is>
          <t>Não altere as tabelas abaixo.</t>
        </is>
      </c>
      <c r="C29" s="9" t="n"/>
      <c r="D29" s="8" t="n"/>
      <c r="E29" s="8" t="n"/>
      <c r="F29" s="8" t="n"/>
      <c r="G29" s="11" t="n"/>
      <c r="H29" s="11" t="n"/>
      <c r="I29" s="11" t="n"/>
      <c r="J29" s="11" t="n"/>
      <c r="K29" s="8" t="n"/>
    </row>
    <row r="30" ht="16" customHeight="1">
      <c r="B30" s="13" t="inlineStr">
        <is>
          <t>CONTAGEM DE ESTÁGIOS DE NEGÓCIO</t>
        </is>
      </c>
      <c r="C30" s="19" t="n"/>
      <c r="D30" s="3" t="n"/>
      <c r="E30" s="13" t="inlineStr">
        <is>
          <t>CONTAGEM DE STATUS DO NEGÓCIO</t>
        </is>
      </c>
      <c r="F30" s="19" t="n"/>
      <c r="G30" s="5" t="n"/>
      <c r="H30" s="5" t="n"/>
      <c r="I30" s="1" t="n"/>
      <c r="J30" s="1" t="n"/>
    </row>
    <row r="31">
      <c r="B31" s="76" t="inlineStr">
        <is>
          <t>Qualificação</t>
        </is>
      </c>
      <c r="C31" s="85">
        <f>COUNTIF(Opportunities_table[FASE DE NEGÓCIOS],B31)</f>
        <v/>
      </c>
      <c r="D31" s="3" t="n"/>
      <c r="E31" s="71" t="inlineStr">
        <is>
          <t>ABRIR</t>
        </is>
      </c>
      <c r="F31" s="86">
        <f>COUNTIF(Opportunities_table[DEAL 
STATUS],E31)</f>
        <v/>
      </c>
      <c r="G31" s="5" t="n"/>
      <c r="H31" s="5" t="n"/>
      <c r="I31" s="1" t="n"/>
      <c r="J31" s="1" t="n"/>
    </row>
    <row r="32">
      <c r="B32" s="78" t="inlineStr">
        <is>
          <t>Proposta</t>
        </is>
      </c>
      <c r="C32" s="85">
        <f>COUNTIF(Opportunities_table[FASE DE NEGÓCIOS],B32)</f>
        <v/>
      </c>
      <c r="D32" s="3" t="n"/>
      <c r="E32" s="71" t="inlineStr">
        <is>
          <t>PERDIDO</t>
        </is>
      </c>
      <c r="F32" s="86">
        <f>COUNTIF(Opportunities_table[DEAL 
STATUS],E32)</f>
        <v/>
      </c>
      <c r="G32" s="5" t="n"/>
      <c r="H32" s="5" t="n"/>
      <c r="I32" s="1" t="n"/>
      <c r="J32" s="1" t="n"/>
    </row>
    <row r="33">
      <c r="B33" s="79" t="inlineStr">
        <is>
          <t>Negocial</t>
        </is>
      </c>
      <c r="C33" s="85">
        <f>COUNTIF(Opportunities_table[FASE DE NEGÓCIOS],B33)</f>
        <v/>
      </c>
      <c r="D33" s="3" t="n"/>
      <c r="E33" s="71" t="inlineStr">
        <is>
          <t>GANHOU</t>
        </is>
      </c>
      <c r="F33" s="86">
        <f>COUNTIF(Opportunities_table[DEAL 
STATUS],E33)</f>
        <v/>
      </c>
      <c r="G33" s="5" t="n"/>
      <c r="H33" s="5" t="n"/>
      <c r="I33" s="1" t="n"/>
      <c r="J33" s="1" t="n"/>
    </row>
    <row r="34">
      <c r="B34" s="80" t="inlineStr">
        <is>
          <t>Fechado - Ganhou</t>
        </is>
      </c>
      <c r="C34" s="85">
        <f>COUNTIF(Opportunities_table[FASE DE NEGÓCIOS],B34)</f>
        <v/>
      </c>
      <c r="D34" s="3" t="n"/>
      <c r="E34" s="6" t="n"/>
      <c r="F34" s="5" t="n"/>
      <c r="G34" s="5" t="n"/>
      <c r="H34" s="5" t="n"/>
      <c r="I34" s="1" t="n"/>
      <c r="J34" s="1" t="n"/>
    </row>
    <row r="35">
      <c r="B35" s="81" t="inlineStr">
        <is>
          <t>Fechado - Perdido</t>
        </is>
      </c>
      <c r="C35" s="85">
        <f>COUNTIF(Opportunities_table[FASE DE NEGÓCIOS],B35)</f>
        <v/>
      </c>
      <c r="D35" s="3" t="n"/>
      <c r="E35" s="6" t="n"/>
      <c r="F35" s="5" t="n"/>
      <c r="G35" s="5" t="n"/>
      <c r="H35" s="5" t="n"/>
      <c r="I35" s="1" t="n"/>
      <c r="J35" s="1" t="n"/>
    </row>
    <row r="36"/>
    <row r="37" ht="16" customHeight="1">
      <c r="B37" s="13" t="inlineStr">
        <is>
          <t>RECEITA POTENCIAL POR ETAPA</t>
        </is>
      </c>
    </row>
    <row r="38">
      <c r="B38" s="76" t="inlineStr">
        <is>
          <t>Qualificação</t>
        </is>
      </c>
      <c r="C38" s="102">
        <f>SUMIF(Opportunities_table[FASE DE NEGÓCIOS],B38,Opportunities_table[TAMANHO DO NEGÓCIO])</f>
        <v/>
      </c>
    </row>
    <row r="39">
      <c r="B39" s="78" t="inlineStr">
        <is>
          <t>Proposta</t>
        </is>
      </c>
      <c r="C39" s="102">
        <f>SUMIF(Opportunities_table[FASE DE NEGÓCIOS],B39,Opportunities_table[TAMANHO DO NEGÓCIO])</f>
        <v/>
      </c>
    </row>
    <row r="40">
      <c r="B40" s="79" t="inlineStr">
        <is>
          <t>Negocial</t>
        </is>
      </c>
      <c r="C40" s="102">
        <f>SUMIF(Opportunities_table[FASE DE NEGÓCIOS],B40,Opportunities_table[TAMANHO DO NEGÓCIO])</f>
        <v/>
      </c>
    </row>
    <row r="41">
      <c r="B41" s="80" t="inlineStr">
        <is>
          <t>Fechado - Ganhou</t>
        </is>
      </c>
      <c r="C41" s="102">
        <f>SUMIF(Opportunities_table[FASE DE NEGÓCIOS],B41,Opportunities_table[TAMANHO DO NEGÓCIO])</f>
        <v/>
      </c>
    </row>
    <row r="42">
      <c r="B42" s="81" t="inlineStr">
        <is>
          <t>Fechado - Perdido</t>
        </is>
      </c>
      <c r="C42" s="102">
        <f>SUMIF(Opportunities_table[FASE DE NEGÓCIOS],B42,Opportunities_table[TAMANHO DO NEGÓCIO])</f>
        <v/>
      </c>
    </row>
    <row r="43">
      <c r="C43" s="101" t="n"/>
    </row>
  </sheetData>
  <conditionalFormatting sqref="S4:S6 H4:H26">
    <cfRule type="containsText" priority="22" operator="containsText" dxfId="37" text="WON">
      <formula>NOT(ISERROR(SEARCH("WON",H4)))</formula>
    </cfRule>
    <cfRule type="containsText" priority="23" operator="containsText" dxfId="38" text="LOST">
      <formula>NOT(ISERROR(SEARCH("LOST",H4)))</formula>
    </cfRule>
    <cfRule type="containsText" priority="24" operator="containsText" dxfId="35" text="OPEN">
      <formula>NOT(ISERROR(SEARCH("OPEN",H4)))</formula>
    </cfRule>
  </conditionalFormatting>
  <conditionalFormatting sqref="G4:G26 Q4:Q8">
    <cfRule type="containsText" priority="14" operator="containsText" dxfId="38" text="Closed - Lost">
      <formula>NOT(ISERROR(SEARCH("Closed - Lost",G4)))</formula>
    </cfRule>
    <cfRule type="containsText" priority="15" operator="containsText" dxfId="37" text="Closed - Won">
      <formula>NOT(ISERROR(SEARCH("Closed - Won",G4)))</formula>
    </cfRule>
    <cfRule type="containsText" priority="16" operator="containsText" dxfId="36" text="Negotiating">
      <formula>NOT(ISERROR(SEARCH("Negotiating",G4)))</formula>
    </cfRule>
    <cfRule type="containsText" priority="17" operator="containsText" dxfId="35" text="Proposal">
      <formula>NOT(ISERROR(SEARCH("Proposal",G4)))</formula>
    </cfRule>
    <cfRule type="containsText" priority="18" operator="containsText" dxfId="34" text="Qualification">
      <formula>NOT(ISERROR(SEARCH("Qualification",G4)))</formula>
    </cfRule>
  </conditionalFormatting>
  <conditionalFormatting sqref="E31:E33">
    <cfRule type="containsText" priority="11" operator="containsText" dxfId="37" text="WON">
      <formula>NOT(ISERROR(SEARCH("WON",E31)))</formula>
    </cfRule>
    <cfRule type="containsText" priority="12" operator="containsText" dxfId="38" text="LOST">
      <formula>NOT(ISERROR(SEARCH("LOST",E31)))</formula>
    </cfRule>
    <cfRule type="containsText" priority="13" operator="containsText" dxfId="35" text="OPEN">
      <formula>NOT(ISERROR(SEARCH("OPEN",E31)))</formula>
    </cfRule>
  </conditionalFormatting>
  <conditionalFormatting sqref="B31:B35">
    <cfRule type="containsText" priority="6" operator="containsText" dxfId="38" text="Closed - Lost">
      <formula>NOT(ISERROR(SEARCH("Closed - Lost",B31)))</formula>
    </cfRule>
    <cfRule type="containsText" priority="7" operator="containsText" dxfId="37" text="Closed - Won">
      <formula>NOT(ISERROR(SEARCH("Closed - Won",B31)))</formula>
    </cfRule>
    <cfRule type="containsText" priority="8" operator="containsText" dxfId="36" text="Negotiating">
      <formula>NOT(ISERROR(SEARCH("Negotiating",B31)))</formula>
    </cfRule>
    <cfRule type="containsText" priority="9" operator="containsText" dxfId="35" text="Proposal">
      <formula>NOT(ISERROR(SEARCH("Proposal",B31)))</formula>
    </cfRule>
    <cfRule type="containsText" priority="10" operator="containsText" dxfId="34" text="Qualification">
      <formula>NOT(ISERROR(SEARCH("Qualification",B31)))</formula>
    </cfRule>
  </conditionalFormatting>
  <conditionalFormatting sqref="B38:B42">
    <cfRule type="containsText" priority="1" operator="containsText" dxfId="38" text="Closed - Lost">
      <formula>NOT(ISERROR(SEARCH("Closed - Lost",B38)))</formula>
    </cfRule>
    <cfRule type="containsText" priority="2" operator="containsText" dxfId="37" text="Closed - Won">
      <formula>NOT(ISERROR(SEARCH("Closed - Won",B38)))</formula>
    </cfRule>
    <cfRule type="containsText" priority="3" operator="containsText" dxfId="36" text="Negotiating">
      <formula>NOT(ISERROR(SEARCH("Negotiating",B38)))</formula>
    </cfRule>
    <cfRule type="containsText" priority="4" operator="containsText" dxfId="35" text="Proposal">
      <formula>NOT(ISERROR(SEARCH("Proposal",B38)))</formula>
    </cfRule>
    <cfRule type="containsText" priority="5" operator="containsText" dxfId="34" text="Qualification">
      <formula>NOT(ISERROR(SEARCH("Qualification",B38)))</formula>
    </cfRule>
  </conditionalFormatting>
  <dataValidations count="2">
    <dataValidation sqref="G4:G26" showErrorMessage="1" showInputMessage="1" allowBlank="0" type="list">
      <formula1>$Q$4:$Q$8</formula1>
    </dataValidation>
    <dataValidation sqref="H4:H26" showErrorMessage="1" showInputMessage="1" allowBlank="0" type="list">
      <formula1>$S$4:$S$6</formula1>
    </dataValidation>
  </dataValidations>
  <pageMargins left="0.3" right="0.3" top="0.3" bottom="0.3" header="0" footer="0"/>
  <pageSetup orientation="landscape" scale="42" horizontalDpi="0" verticalDpi="0"/>
  <tableParts count="1">
    <tablePart xmlns:r="http://schemas.openxmlformats.org/officeDocument/2006/relationships" r:id="rId1"/>
  </tableParts>
</worksheet>
</file>

<file path=xl/worksheets/sheet4.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row r="2" ht="105" customHeight="1">
      <c r="B2" s="1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2020-07-29T16:36:32Z</dcterms:modified>
  <cp:lastModifiedBy>ragaz</cp:lastModifiedBy>
</cp:coreProperties>
</file>