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 de Empréstimo Hipotecário Schd" sheetId="1" state="visible" r:id="rId1"/>
    <sheet xmlns:r="http://schemas.openxmlformats.org/officeDocument/2006/relationships" name="- Isenção de responsabilidade -" sheetId="2" state="visible" r:id="rId2"/>
  </sheets>
  <definedNames>
    <definedName name="periods_per_year">' de Empréstimo Hipotecário Schd'!$I$15</definedName>
  </definedNames>
  <calcPr calcId="191029" fullCalcOnLoad="1" concurrentCalc="0"/>
</workbook>
</file>

<file path=xl/styles.xml><?xml version="1.0" encoding="utf-8"?>
<styleSheet xmlns="http://schemas.openxmlformats.org/spreadsheetml/2006/main">
  <numFmts count="6">
    <numFmt numFmtId="164" formatCode="&quot;$&quot;#,##0.00"/>
    <numFmt numFmtId="165" formatCode="[$$-409]#,##0.00;\-[$$-409]#,##0.00"/>
    <numFmt numFmtId="166" formatCode="#,##0.00%;\-#,##0.00%"/>
    <numFmt numFmtId="167" formatCode="#,##0.000%;\-#,##0.000%"/>
    <numFmt numFmtId="168" formatCode="_(&quot;$&quot;* #,##0_);_(&quot;$&quot;* \(#,##0\);_(&quot;$&quot;* &quot;-&quot;??_);_(@_)"/>
    <numFmt numFmtId="169" formatCode="YYYY-MM-DD"/>
  </numFmts>
  <fonts count="33">
    <font>
      <name val="Calibri"/>
      <color rgb="FF000000"/>
      <sz val="11"/>
    </font>
    <font>
      <name val="Calibri"/>
      <family val="2"/>
      <color theme="1"/>
      <sz val="11"/>
      <scheme val="minor"/>
    </font>
    <font>
      <name val="Arial"/>
      <family val="2"/>
      <color rgb="FF000000"/>
      <sz val="12"/>
    </font>
    <font>
      <name val="Arial"/>
      <family val="2"/>
      <b val="1"/>
      <color rgb="FF7C9263"/>
      <sz val="22"/>
    </font>
    <font>
      <name val="Arial"/>
      <family val="2"/>
      <b val="1"/>
      <color rgb="FFA5B592"/>
      <sz val="22"/>
    </font>
    <font>
      <name val="Arial"/>
      <family val="2"/>
      <b val="1"/>
      <color rgb="FFB79214"/>
      <sz val="22"/>
    </font>
    <font>
      <name val="Arial"/>
      <family val="2"/>
      <color rgb="FF000000"/>
      <sz val="11"/>
    </font>
    <font>
      <name val="Arial"/>
      <family val="2"/>
      <b val="1"/>
      <color rgb="FF000000"/>
      <sz val="11"/>
    </font>
    <font>
      <name val="Arial"/>
      <family val="2"/>
      <b val="1"/>
      <color rgb="FFFFFFFF"/>
      <sz val="9"/>
    </font>
    <font>
      <name val="Calibri"/>
      <family val="2"/>
      <sz val="11"/>
    </font>
    <font>
      <name val="Arial"/>
      <family val="2"/>
      <color rgb="FF000000"/>
      <sz val="10"/>
    </font>
    <font>
      <name val="Calibri"/>
      <family val="2"/>
      <b val="1"/>
      <color rgb="FF000000"/>
      <sz val="11"/>
    </font>
    <font>
      <name val="Arial"/>
      <family val="2"/>
      <b val="1"/>
      <color rgb="FFFFFFFF"/>
      <sz val="10"/>
    </font>
    <font>
      <name val="Arial"/>
      <family val="2"/>
      <b val="1"/>
      <color rgb="FF000000"/>
      <sz val="9"/>
    </font>
    <font>
      <name val="Arial"/>
      <family val="2"/>
      <b val="1"/>
      <color rgb="FF000000"/>
      <sz val="10"/>
    </font>
    <font>
      <name val="Arial"/>
      <family val="2"/>
      <color rgb="FF000000"/>
      <sz val="16"/>
    </font>
    <font>
      <name val="Calibri"/>
      <family val="2"/>
      <color rgb="FF000000"/>
      <sz val="16"/>
    </font>
    <font>
      <name val="Arial"/>
      <family val="2"/>
      <color rgb="FF000000"/>
      <sz val="10"/>
    </font>
    <font>
      <name val="Calibri"/>
      <family val="2"/>
      <sz val="10"/>
    </font>
    <font>
      <name val="Calibri"/>
      <family val="2"/>
      <color rgb="FF000000"/>
      <sz val="10"/>
    </font>
    <font>
      <name val="Arial"/>
      <family val="2"/>
      <b val="1"/>
      <color rgb="FF000000"/>
      <sz val="10"/>
    </font>
    <font>
      <name val="Arial"/>
      <family val="2"/>
      <b val="1"/>
      <color rgb="FFFFFFFF"/>
      <sz val="10"/>
    </font>
    <font>
      <name val="Calibri"/>
      <family val="2"/>
      <b val="1"/>
      <color rgb="FF000000"/>
      <sz val="11"/>
    </font>
    <font>
      <name val="Arial"/>
      <family val="2"/>
      <color rgb="FF000000"/>
      <sz val="11"/>
    </font>
    <font>
      <name val="Arial"/>
      <family val="2"/>
      <b val="1"/>
      <strike val="1"/>
      <color rgb="FFFFFFFF"/>
      <sz val="10"/>
    </font>
    <font>
      <name val="Arial"/>
      <family val="2"/>
      <b val="1"/>
      <color theme="1"/>
      <sz val="10"/>
    </font>
    <font>
      <name val="Calibri"/>
      <family val="2"/>
      <color theme="10"/>
      <sz val="11"/>
      <u val="single"/>
    </font>
    <font>
      <name val="Arial"/>
      <family val="2"/>
      <b val="1"/>
      <color theme="0" tint="-0.499984740745262"/>
      <sz val="20"/>
    </font>
    <font>
      <name val="Century Gothic"/>
      <family val="1"/>
      <color theme="1"/>
      <sz val="10"/>
    </font>
    <font>
      <name val="Century Gothic"/>
      <family val="2"/>
      <b val="1"/>
      <color theme="0"/>
      <sz val="22"/>
    </font>
    <font>
      <name val="Arial"/>
      <family val="2"/>
      <color theme="1"/>
      <sz val="12"/>
    </font>
    <font>
      <name val="Calibri"/>
      <family val="2"/>
      <color theme="10"/>
      <sz val="12"/>
      <scheme val="minor"/>
    </font>
    <font>
      <color rgb="00FFFFFF"/>
      <sz val="22"/>
    </font>
  </fonts>
  <fills count="25">
    <fill>
      <patternFill/>
    </fill>
    <fill>
      <patternFill patternType="gray125"/>
    </fill>
    <fill>
      <patternFill patternType="solid">
        <fgColor rgb="FFFFFFFF"/>
        <bgColor rgb="FFFFFFFF"/>
      </patternFill>
    </fill>
    <fill>
      <patternFill patternType="solid">
        <fgColor theme="0"/>
        <bgColor rgb="FFDD7E0E"/>
      </patternFill>
    </fill>
    <fill>
      <patternFill patternType="solid">
        <fgColor theme="1" tint="0.3499862666707358"/>
        <bgColor rgb="FF536142"/>
      </patternFill>
    </fill>
    <fill>
      <patternFill patternType="solid">
        <fgColor theme="1" tint="0.3499862666707358"/>
        <bgColor indexed="64"/>
      </patternFill>
    </fill>
    <fill>
      <patternFill patternType="solid">
        <fgColor theme="0" tint="-0.1499984740745262"/>
        <bgColor rgb="FFECF0E9"/>
      </patternFill>
    </fill>
    <fill>
      <patternFill patternType="solid">
        <fgColor theme="0" tint="-0.249977111117893"/>
        <bgColor rgb="FFDAE1D3"/>
      </patternFill>
    </fill>
    <fill>
      <patternFill patternType="solid">
        <fgColor theme="0" tint="-0.249977111117893"/>
        <bgColor indexed="64"/>
      </patternFill>
    </fill>
    <fill>
      <patternFill patternType="solid">
        <fgColor theme="8" tint="0.5999938962981048"/>
        <bgColor rgb="FFFADAB5"/>
      </patternFill>
    </fill>
    <fill>
      <patternFill patternType="solid">
        <fgColor theme="8" tint="0.5999938962981048"/>
        <bgColor indexed="64"/>
      </patternFill>
    </fill>
    <fill>
      <patternFill patternType="solid">
        <fgColor theme="8" tint="0.7999816888943144"/>
        <bgColor rgb="FFFCECDA"/>
      </patternFill>
    </fill>
    <fill>
      <patternFill patternType="solid">
        <fgColor theme="8" tint="-0.499984740745262"/>
        <bgColor rgb="FF935409"/>
      </patternFill>
    </fill>
    <fill>
      <patternFill patternType="solid">
        <fgColor theme="8" tint="-0.499984740745262"/>
        <bgColor indexed="64"/>
      </patternFill>
    </fill>
    <fill>
      <patternFill patternType="solid">
        <fgColor theme="1" tint="0.3499862666707358"/>
        <bgColor rgb="FF7C9263"/>
      </patternFill>
    </fill>
    <fill>
      <patternFill patternType="solid">
        <fgColor theme="8" tint="-0.499984740745262"/>
        <bgColor rgb="FFDD7E0E"/>
      </patternFill>
    </fill>
    <fill>
      <patternFill patternType="solid">
        <fgColor theme="8" tint="-0.499984740745262"/>
        <bgColor rgb="FF546242"/>
      </patternFill>
    </fill>
    <fill>
      <patternFill patternType="solid">
        <fgColor theme="8" tint="-0.499984740745262"/>
        <bgColor rgb="FF536142"/>
      </patternFill>
    </fill>
    <fill>
      <patternFill patternType="solid">
        <fgColor theme="8" tint="-0.249977111117893"/>
        <bgColor rgb="FF7C9263"/>
      </patternFill>
    </fill>
    <fill>
      <patternFill patternType="solid">
        <fgColor theme="1" tint="0.249977111117893"/>
        <bgColor rgb="FFDD7E0E"/>
      </patternFill>
    </fill>
    <fill>
      <patternFill patternType="solid">
        <fgColor theme="1" tint="0.3499862666707358"/>
        <bgColor rgb="FF935409"/>
      </patternFill>
    </fill>
    <fill>
      <patternFill patternType="solid">
        <fgColor theme="0" tint="-0.0499893185216834"/>
        <bgColor rgb="FFFCECDA"/>
      </patternFill>
    </fill>
    <fill>
      <patternFill patternType="solid">
        <fgColor theme="8" tint="0.7999816888943144"/>
        <bgColor rgb="FFFADAB5"/>
      </patternFill>
    </fill>
    <fill>
      <patternFill patternType="solid">
        <fgColor rgb="FF00BD32"/>
        <bgColor indexed="64"/>
      </patternFill>
    </fill>
    <fill>
      <patternFill patternType="solid">
        <fgColor rgb="0000bd32"/>
        <bgColor rgb="0000bd32"/>
      </patternFill>
    </fill>
  </fills>
  <borders count="1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26" fillId="0" borderId="0"/>
    <xf numFmtId="0" fontId="1" fillId="0" borderId="0"/>
    <xf numFmtId="0" fontId="31" fillId="0" borderId="0"/>
  </cellStyleXfs>
  <cellXfs count="102">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0" fillId="0" borderId="0" pivotButton="0" quotePrefix="0" xfId="0"/>
    <xf numFmtId="0" fontId="7" fillId="0" borderId="0" applyAlignment="1" pivotButton="0" quotePrefix="0" xfId="0">
      <alignment horizontal="left" vertical="center"/>
    </xf>
    <xf numFmtId="0" fontId="11" fillId="0" borderId="0" applyAlignment="1" pivotButton="0" quotePrefix="0" xfId="0">
      <alignment horizontal="left" vertical="center"/>
    </xf>
    <xf numFmtId="0" fontId="10" fillId="0" borderId="0" applyAlignment="1" pivotButton="0" quotePrefix="0" xfId="0">
      <alignment horizontal="right" vertical="center" wrapText="1"/>
    </xf>
    <xf numFmtId="0" fontId="6" fillId="0" borderId="0" applyAlignment="1" pivotButton="0" quotePrefix="0" xfId="0">
      <alignment vertical="center" wrapText="1"/>
    </xf>
    <xf numFmtId="0" fontId="6" fillId="0" borderId="0" applyAlignment="1" pivotButton="0" quotePrefix="0" xfId="0">
      <alignment wrapText="1"/>
    </xf>
    <xf numFmtId="0" fontId="0" fillId="0" borderId="0" applyAlignment="1" pivotButton="0" quotePrefix="0" xfId="0">
      <alignment vertical="center"/>
    </xf>
    <xf numFmtId="0" fontId="0" fillId="2" borderId="0" applyAlignment="1" pivotButton="0" quotePrefix="0" xfId="0">
      <alignment horizontal="left"/>
    </xf>
    <xf numFmtId="164" fontId="0" fillId="2" borderId="0" pivotButton="0" quotePrefix="0" xfId="0"/>
    <xf numFmtId="0" fontId="13" fillId="2" borderId="0" applyAlignment="1" pivotButton="0" quotePrefix="0" xfId="0">
      <alignment horizontal="right" vertical="center" wrapText="1"/>
    </xf>
    <xf numFmtId="0" fontId="0" fillId="2" borderId="0" applyAlignment="1" pivotButton="0" quotePrefix="0" xfId="0">
      <alignment vertical="center"/>
    </xf>
    <xf numFmtId="0" fontId="0" fillId="2" borderId="0" pivotButton="0" quotePrefix="0" xfId="0"/>
    <xf numFmtId="0" fontId="15" fillId="0" borderId="0" pivotButton="0" quotePrefix="0" xfId="0"/>
    <xf numFmtId="0" fontId="16" fillId="0" borderId="0" pivotButton="0" quotePrefix="0" xfId="0"/>
    <xf numFmtId="0" fontId="10" fillId="0" borderId="0" applyAlignment="1" pivotButton="0" quotePrefix="0" xfId="0">
      <alignment vertical="top" wrapText="1"/>
    </xf>
    <xf numFmtId="0" fontId="9" fillId="0" borderId="0" pivotButton="0" quotePrefix="0" xfId="0"/>
    <xf numFmtId="0" fontId="20" fillId="2" borderId="0" applyAlignment="1" pivotButton="0" quotePrefix="0" xfId="0">
      <alignment horizontal="right" vertical="center" wrapText="1"/>
    </xf>
    <xf numFmtId="0" fontId="19" fillId="2" borderId="0" applyAlignment="1" pivotButton="0" quotePrefix="0" xfId="0">
      <alignment vertical="center"/>
    </xf>
    <xf numFmtId="0" fontId="22" fillId="2" borderId="0" applyAlignment="1" pivotButton="0" quotePrefix="0" xfId="0">
      <alignment horizontal="left" vertical="center"/>
    </xf>
    <xf numFmtId="0" fontId="23" fillId="0" borderId="0" applyAlignment="1" pivotButton="0" quotePrefix="0" xfId="0">
      <alignment wrapText="1"/>
    </xf>
    <xf numFmtId="0" fontId="10" fillId="0" borderId="1" applyAlignment="1" pivotButton="0" quotePrefix="0" xfId="0">
      <alignment horizontal="left" vertical="center" wrapText="1" indent="1"/>
    </xf>
    <xf numFmtId="14" fontId="10" fillId="0" borderId="1" applyAlignment="1" pivotButton="0" quotePrefix="0" xfId="0">
      <alignment horizontal="left" vertical="center" wrapText="1" indent="1"/>
    </xf>
    <xf numFmtId="165" fontId="10" fillId="0" borderId="1" applyAlignment="1" pivotButton="0" quotePrefix="0" xfId="0">
      <alignment horizontal="right" vertical="center" wrapText="1"/>
    </xf>
    <xf numFmtId="0" fontId="9" fillId="0" borderId="0" pivotButton="0" quotePrefix="0" xfId="0"/>
    <xf numFmtId="165" fontId="14" fillId="0" borderId="1" applyAlignment="1" pivotButton="0" quotePrefix="0" xfId="0">
      <alignment horizontal="right" vertical="center" wrapText="1" indent="1"/>
    </xf>
    <xf numFmtId="9" fontId="14" fillId="0" borderId="1" applyAlignment="1" pivotButton="0" quotePrefix="0" xfId="0">
      <alignment horizontal="right" vertical="center" wrapText="1" indent="1"/>
    </xf>
    <xf numFmtId="166" fontId="14" fillId="0" borderId="1" applyAlignment="1" pivotButton="0" quotePrefix="0" xfId="0">
      <alignment horizontal="right" vertical="center" wrapText="1" indent="1"/>
    </xf>
    <xf numFmtId="0" fontId="14" fillId="0" borderId="1" applyAlignment="1" pivotButton="0" quotePrefix="0" xfId="0">
      <alignment horizontal="right" vertical="center" wrapText="1" indent="1"/>
    </xf>
    <xf numFmtId="14" fontId="14" fillId="0" borderId="1" applyAlignment="1" pivotButton="0" quotePrefix="0" xfId="0">
      <alignment horizontal="right" vertical="center" wrapText="1" indent="1"/>
    </xf>
    <xf numFmtId="0" fontId="24" fillId="4" borderId="1" applyAlignment="1" pivotButton="0" quotePrefix="0" xfId="0">
      <alignment horizontal="right" vertical="center" wrapText="1" indent="1"/>
    </xf>
    <xf numFmtId="167" fontId="14" fillId="6" borderId="1" applyAlignment="1" pivotButton="0" quotePrefix="0" xfId="0">
      <alignment horizontal="right" vertical="center" wrapText="1" indent="1"/>
    </xf>
    <xf numFmtId="165" fontId="14" fillId="6" borderId="1" applyAlignment="1" pivotButton="0" quotePrefix="0" xfId="0">
      <alignment horizontal="right" vertical="center" wrapText="1" indent="1"/>
    </xf>
    <xf numFmtId="0" fontId="14" fillId="6" borderId="1" applyAlignment="1" pivotButton="0" quotePrefix="0" xfId="0">
      <alignment horizontal="right" vertical="center" wrapText="1" indent="1"/>
    </xf>
    <xf numFmtId="165" fontId="10" fillId="11" borderId="1" applyAlignment="1" pivotButton="0" quotePrefix="0" xfId="0">
      <alignment horizontal="right" vertical="center" wrapText="1" indent="1"/>
    </xf>
    <xf numFmtId="0" fontId="10" fillId="11" borderId="1" applyAlignment="1" pivotButton="0" quotePrefix="0" xfId="0">
      <alignment horizontal="right" vertical="center" wrapText="1" indent="1"/>
    </xf>
    <xf numFmtId="0" fontId="12" fillId="12" borderId="1" applyAlignment="1" pivotButton="0" quotePrefix="0" xfId="0">
      <alignment horizontal="center" vertical="center" wrapText="1"/>
    </xf>
    <xf numFmtId="0" fontId="12" fillId="19" borderId="1" applyAlignment="1" pivotButton="0" quotePrefix="0" xfId="0">
      <alignment horizontal="center" vertical="center" wrapText="1"/>
    </xf>
    <xf numFmtId="165" fontId="12" fillId="19" borderId="1" applyAlignment="1" pivotButton="0" quotePrefix="0" xfId="0">
      <alignment horizontal="right" vertical="center" wrapText="1" indent="1"/>
    </xf>
    <xf numFmtId="165" fontId="10" fillId="21" borderId="1" applyAlignment="1" pivotButton="0" quotePrefix="0" xfId="0">
      <alignment horizontal="right" vertical="center" wrapText="1"/>
    </xf>
    <xf numFmtId="165" fontId="10" fillId="21" borderId="1" applyAlignment="1" pivotButton="0" quotePrefix="0" xfId="0">
      <alignment horizontal="right" vertical="center" wrapText="1" indent="1"/>
    </xf>
    <xf numFmtId="165" fontId="10" fillId="22" borderId="1" applyAlignment="1" pivotButton="0" quotePrefix="0" xfId="0">
      <alignment horizontal="right" vertical="center" wrapText="1"/>
    </xf>
    <xf numFmtId="168" fontId="10" fillId="22" borderId="1" applyAlignment="1" pivotButton="0" quotePrefix="0" xfId="0">
      <alignment vertical="center" wrapText="1"/>
    </xf>
    <xf numFmtId="0" fontId="27" fillId="0" borderId="0" pivotButton="0" quotePrefix="0" xfId="0"/>
    <xf numFmtId="0" fontId="12" fillId="20" borderId="1" applyAlignment="1" pivotButton="0" quotePrefix="0" xfId="0">
      <alignment horizontal="center" vertical="center" wrapText="1"/>
    </xf>
    <xf numFmtId="0" fontId="12" fillId="17" borderId="1" applyAlignment="1" pivotButton="0" quotePrefix="0" xfId="0">
      <alignment horizontal="center" vertical="center" wrapText="1"/>
    </xf>
    <xf numFmtId="0" fontId="21" fillId="17" borderId="1" applyAlignment="1" pivotButton="0" quotePrefix="0" xfId="0">
      <alignment horizontal="center" vertical="center" wrapText="1"/>
    </xf>
    <xf numFmtId="0" fontId="12" fillId="18" borderId="1" applyAlignment="1" pivotButton="0" quotePrefix="0" xfId="0">
      <alignment horizontal="center" vertical="center" wrapText="1"/>
    </xf>
    <xf numFmtId="0" fontId="12" fillId="19" borderId="1" applyAlignment="1" pivotButton="0" quotePrefix="0" xfId="0">
      <alignment horizontal="center" vertical="center" wrapText="1"/>
    </xf>
    <xf numFmtId="0" fontId="12" fillId="15" borderId="1" applyAlignment="1" pivotButton="0" quotePrefix="0" xfId="0">
      <alignment horizontal="center" vertical="center" wrapText="1"/>
    </xf>
    <xf numFmtId="0" fontId="17" fillId="2" borderId="0" applyAlignment="1" pivotButton="0" quotePrefix="0" xfId="0">
      <alignment horizontal="right" vertical="center" wrapText="1"/>
    </xf>
    <xf numFmtId="0" fontId="18" fillId="0" borderId="0" pivotButton="0" quotePrefix="0" xfId="0"/>
    <xf numFmtId="0" fontId="19" fillId="2" borderId="0" applyAlignment="1" pivotButton="0" quotePrefix="0" xfId="0">
      <alignment horizontal="center"/>
    </xf>
    <xf numFmtId="0" fontId="14" fillId="7" borderId="1" applyAlignment="1" pivotButton="0" quotePrefix="0" xfId="0">
      <alignment horizontal="left" vertical="center" wrapText="1" indent="1"/>
    </xf>
    <xf numFmtId="0" fontId="18" fillId="8" borderId="1" applyAlignment="1" pivotButton="0" quotePrefix="0" xfId="0">
      <alignment horizontal="left" indent="1"/>
    </xf>
    <xf numFmtId="0" fontId="10" fillId="0" borderId="1" applyAlignment="1" pivotButton="0" quotePrefix="0" xfId="0">
      <alignment horizontal="left" vertical="center" wrapText="1" indent="1"/>
    </xf>
    <xf numFmtId="0" fontId="9" fillId="0" borderId="1" applyAlignment="1" pivotButton="0" quotePrefix="0" xfId="0">
      <alignment horizontal="left" indent="1"/>
    </xf>
    <xf numFmtId="0" fontId="8" fillId="15" borderId="1" applyAlignment="1" pivotButton="0" quotePrefix="0" xfId="0">
      <alignment horizontal="left" vertical="center" wrapText="1" indent="1"/>
    </xf>
    <xf numFmtId="0" fontId="9" fillId="13" borderId="1" applyAlignment="1" pivotButton="0" quotePrefix="0" xfId="0">
      <alignment horizontal="left" indent="1"/>
    </xf>
    <xf numFmtId="0" fontId="12" fillId="4" borderId="1" applyAlignment="1" pivotButton="0" quotePrefix="0" xfId="0">
      <alignment horizontal="left" vertical="center" wrapText="1" indent="1"/>
    </xf>
    <xf numFmtId="0" fontId="18" fillId="5" borderId="1" applyAlignment="1" pivotButton="0" quotePrefix="0" xfId="0">
      <alignment horizontal="left" indent="1"/>
    </xf>
    <xf numFmtId="0" fontId="12" fillId="12" borderId="1" applyAlignment="1" pivotButton="0" quotePrefix="0" xfId="0">
      <alignment horizontal="center" vertical="center" wrapText="1"/>
    </xf>
    <xf numFmtId="0" fontId="18" fillId="13" borderId="1" pivotButton="0" quotePrefix="0" xfId="0"/>
    <xf numFmtId="0" fontId="14" fillId="9" borderId="1" applyAlignment="1" pivotButton="0" quotePrefix="0" xfId="0">
      <alignment horizontal="left" vertical="center" wrapText="1" indent="1"/>
    </xf>
    <xf numFmtId="0" fontId="18" fillId="10" borderId="1" applyAlignment="1" pivotButton="0" quotePrefix="0" xfId="0">
      <alignment horizontal="left" indent="1"/>
    </xf>
    <xf numFmtId="0" fontId="25" fillId="3" borderId="1" applyAlignment="1" pivotButton="0" quotePrefix="0" xfId="0">
      <alignment horizontal="center" vertical="center" wrapText="1"/>
    </xf>
    <xf numFmtId="0" fontId="8" fillId="4" borderId="1" applyAlignment="1" pivotButton="0" quotePrefix="0" xfId="0">
      <alignment horizontal="left" vertical="center" wrapText="1" indent="1"/>
    </xf>
    <xf numFmtId="0" fontId="9" fillId="5" borderId="1" applyAlignment="1" pivotButton="0" quotePrefix="0" xfId="0">
      <alignment horizontal="left" indent="1"/>
    </xf>
    <xf numFmtId="0" fontId="12" fillId="16" borderId="1" applyAlignment="1" pivotButton="0" quotePrefix="0" xfId="0">
      <alignment horizontal="center" vertical="center" wrapText="1"/>
    </xf>
    <xf numFmtId="0" fontId="8" fillId="14" borderId="1" applyAlignment="1" pivotButton="0" quotePrefix="0" xfId="0">
      <alignment horizontal="left" vertical="center" wrapText="1" indent="1"/>
    </xf>
    <xf numFmtId="0" fontId="28" fillId="0" borderId="0" pivotButton="0" quotePrefix="0" xfId="0"/>
    <xf numFmtId="0" fontId="0" fillId="0" borderId="0" pivotButton="0" quotePrefix="0" xfId="0"/>
    <xf numFmtId="0" fontId="29" fillId="23" borderId="0" applyAlignment="1" pivotButton="0" quotePrefix="0" xfId="1">
      <alignment horizontal="center" vertical="center"/>
    </xf>
    <xf numFmtId="0" fontId="30" fillId="0" borderId="2" applyAlignment="1" pivotButton="0" quotePrefix="0" xfId="2">
      <alignment horizontal="left" vertical="center" wrapText="1" indent="2"/>
    </xf>
    <xf numFmtId="0" fontId="1" fillId="0" borderId="0" pivotButton="0" quotePrefix="0" xfId="2"/>
    <xf numFmtId="0" fontId="0" fillId="0" borderId="5" pivotButton="0" quotePrefix="0" xfId="0"/>
    <xf numFmtId="0" fontId="0" fillId="0" borderId="4" pivotButton="0" quotePrefix="0" xfId="0"/>
    <xf numFmtId="0" fontId="0" fillId="0" borderId="6" pivotButton="0" quotePrefix="0" xfId="0"/>
    <xf numFmtId="0" fontId="0" fillId="0" borderId="7" pivotButton="0" quotePrefix="0" xfId="0"/>
    <xf numFmtId="0" fontId="0" fillId="0" borderId="8" pivotButton="0" quotePrefix="0" xfId="0"/>
    <xf numFmtId="165" fontId="14" fillId="0" borderId="1" applyAlignment="1" pivotButton="0" quotePrefix="0" xfId="0">
      <alignment horizontal="right" vertical="center" wrapText="1" indent="1"/>
    </xf>
    <xf numFmtId="0" fontId="0" fillId="0" borderId="9" pivotButton="0" quotePrefix="0" xfId="0"/>
    <xf numFmtId="0" fontId="0" fillId="0" borderId="10" pivotButton="0" quotePrefix="0" xfId="0"/>
    <xf numFmtId="165" fontId="10" fillId="11" borderId="1" applyAlignment="1" pivotButton="0" quotePrefix="0" xfId="0">
      <alignment horizontal="right" vertical="center" wrapText="1" indent="1"/>
    </xf>
    <xf numFmtId="166" fontId="14" fillId="0" borderId="1" applyAlignment="1" pivotButton="0" quotePrefix="0" xfId="0">
      <alignment horizontal="right" vertical="center" wrapText="1" indent="1"/>
    </xf>
    <xf numFmtId="169" fontId="14" fillId="0" borderId="1" applyAlignment="1" pivotButton="0" quotePrefix="0" xfId="0">
      <alignment horizontal="right" vertical="center" wrapText="1" indent="1"/>
    </xf>
    <xf numFmtId="167" fontId="14" fillId="6" borderId="1" applyAlignment="1" pivotButton="0" quotePrefix="0" xfId="0">
      <alignment horizontal="right" vertical="center" wrapText="1" indent="1"/>
    </xf>
    <xf numFmtId="165" fontId="14" fillId="6" borderId="1" applyAlignment="1" pivotButton="0" quotePrefix="0" xfId="0">
      <alignment horizontal="right" vertical="center" wrapText="1" indent="1"/>
    </xf>
    <xf numFmtId="164" fontId="0" fillId="2" borderId="0" pivotButton="0" quotePrefix="0" xfId="0"/>
    <xf numFmtId="0" fontId="0" fillId="0" borderId="12" pivotButton="0" quotePrefix="0" xfId="0"/>
    <xf numFmtId="165" fontId="12" fillId="19" borderId="1" applyAlignment="1" pivotButton="0" quotePrefix="0" xfId="0">
      <alignment horizontal="right" vertical="center" wrapText="1" indent="1"/>
    </xf>
    <xf numFmtId="169" fontId="10" fillId="0" borderId="1" applyAlignment="1" pivotButton="0" quotePrefix="0" xfId="0">
      <alignment horizontal="left" vertical="center" wrapText="1" indent="1"/>
    </xf>
    <xf numFmtId="165" fontId="10" fillId="21" borderId="1" applyAlignment="1" pivotButton="0" quotePrefix="0" xfId="0">
      <alignment horizontal="right" vertical="center" wrapText="1"/>
    </xf>
    <xf numFmtId="165" fontId="10" fillId="0" borderId="1" applyAlignment="1" pivotButton="0" quotePrefix="0" xfId="0">
      <alignment horizontal="right" vertical="center" wrapText="1"/>
    </xf>
    <xf numFmtId="165" fontId="10" fillId="22" borderId="1" applyAlignment="1" pivotButton="0" quotePrefix="0" xfId="0">
      <alignment horizontal="right" vertical="center" wrapText="1"/>
    </xf>
    <xf numFmtId="165" fontId="10" fillId="21" borderId="1" applyAlignment="1" pivotButton="0" quotePrefix="0" xfId="0">
      <alignment horizontal="right" vertical="center" wrapText="1" indent="1"/>
    </xf>
    <xf numFmtId="0" fontId="32" fillId="24"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99&amp;utm_language=PT&amp;utm_source=integrated+content&amp;utm_campaign=/free-payment-templates&amp;utm_medium=ic+mortgage+loan+amortization+calculator+schedule+57099+pt&amp;lpa=ic+mortgage+loan+amortization+calculator+schedule+57099+pt" TargetMode="External" Id="rId1"/></Relationships>
</file>

<file path=xl/worksheets/sheet1.xml><?xml version="1.0" encoding="utf-8"?>
<worksheet xmlns="http://schemas.openxmlformats.org/spreadsheetml/2006/main">
  <sheetPr>
    <tabColor theme="0" tint="-0.499984740745262"/>
    <outlinePr summaryBelow="1" summaryRight="1"/>
    <pageSetUpPr/>
  </sheetPr>
  <dimension ref="A1:U800"/>
  <sheetViews>
    <sheetView showGridLines="0" tabSelected="1" workbookViewId="0">
      <pane ySplit="2" topLeftCell="A3" activePane="bottomLeft" state="frozen"/>
      <selection pane="bottomLeft" activeCell="Y38" sqref="Y38"/>
    </sheetView>
  </sheetViews>
  <sheetFormatPr baseColWidth="8" defaultColWidth="15.08984375" defaultRowHeight="15" customHeight="1"/>
  <cols>
    <col width="3" customWidth="1" style="76" min="1" max="1"/>
    <col width="6.81640625" customWidth="1" style="76" min="2" max="2"/>
    <col width="12.08984375" customWidth="1" style="76" min="3" max="3"/>
    <col width="15.6328125" customWidth="1" style="76" min="4" max="9"/>
    <col width="3" customWidth="1" style="76" min="10" max="11"/>
    <col width="2.453125" customWidth="1" style="76" min="12" max="12"/>
    <col width="114.453125" customWidth="1" style="76" min="13" max="13"/>
    <col width="2.6328125" customWidth="1" style="76" min="14" max="14"/>
    <col width="7.6328125" customWidth="1" style="76" min="15" max="21"/>
  </cols>
  <sheetData>
    <row r="1" ht="50" customHeight="1" s="76"/>
    <row r="2" ht="50" customHeight="1" s="76">
      <c r="A2" s="1" t="n"/>
      <c r="B2" s="48" t="inlineStr">
        <is>
          <t>CRONOGRAMA DE AMORTIZAÇÃO DE EMPRÉSTIMOS HIPOTECÁRIOS</t>
        </is>
      </c>
      <c r="C2" s="2" t="n"/>
      <c r="D2" s="3" t="n"/>
      <c r="E2" s="3" t="n"/>
      <c r="F2" s="3" t="n"/>
      <c r="G2" s="3" t="n"/>
      <c r="H2" s="3" t="n"/>
      <c r="I2" s="3" t="n"/>
      <c r="J2" s="3" t="n"/>
      <c r="K2" s="3" t="n"/>
      <c r="L2" s="4" t="n"/>
    </row>
    <row r="3" ht="14.5" customHeight="1" s="76">
      <c r="A3" s="5" t="n"/>
      <c r="B3" s="5" t="n"/>
      <c r="C3" s="5" t="n"/>
      <c r="D3" s="5" t="n"/>
      <c r="E3" s="5" t="n"/>
      <c r="F3" s="5" t="n"/>
      <c r="G3" s="5" t="n"/>
      <c r="H3" s="5" t="n"/>
      <c r="I3" s="5" t="n"/>
      <c r="J3" s="5" t="n"/>
      <c r="K3" s="8" t="n"/>
      <c r="L3" s="8" t="n"/>
      <c r="M3" s="8" t="n"/>
      <c r="N3" s="8" t="n"/>
      <c r="O3" s="8" t="n"/>
    </row>
    <row r="4" ht="22" customHeight="1" s="76">
      <c r="A4" s="7" t="n"/>
      <c r="B4" s="71" t="inlineStr">
        <is>
          <t>NOME DO CREDOR</t>
        </is>
      </c>
      <c r="C4" s="80" t="n"/>
      <c r="D4" s="60" t="n"/>
      <c r="E4" s="80" t="n"/>
      <c r="F4" s="8" t="n"/>
      <c r="G4" s="66" t="inlineStr">
        <is>
          <t>DADOS</t>
        </is>
      </c>
      <c r="H4" s="80" t="n"/>
      <c r="I4" s="66" t="inlineStr">
        <is>
          <t>VALOR</t>
        </is>
      </c>
      <c r="J4" s="8" t="n"/>
      <c r="K4" s="8" t="n"/>
      <c r="L4" s="8" t="n"/>
      <c r="M4" s="8" t="n"/>
      <c r="N4" s="8" t="n"/>
      <c r="O4" s="8" t="n"/>
      <c r="P4" s="8" t="n"/>
      <c r="Q4" s="8" t="n"/>
      <c r="R4" s="8" t="n"/>
      <c r="S4" s="8" t="n"/>
      <c r="T4" s="8" t="n"/>
      <c r="U4" s="8" t="n"/>
    </row>
    <row r="5" ht="22" customHeight="1" s="76">
      <c r="A5" s="7" t="n"/>
      <c r="B5" s="74" t="inlineStr">
        <is>
          <t>ENDEREÇO DO CREDOR</t>
        </is>
      </c>
      <c r="C5" s="81" t="n"/>
      <c r="D5" s="60" t="n"/>
      <c r="E5" s="80" t="n"/>
      <c r="F5" s="8" t="n"/>
      <c r="G5" s="70" t="inlineStr">
        <is>
          <t>Campos BRANCOS completos apenas***</t>
        </is>
      </c>
      <c r="H5" s="82" t="n"/>
      <c r="I5" s="80" t="n"/>
      <c r="J5" s="8" t="n"/>
      <c r="K5" s="8" t="n"/>
      <c r="L5" s="8" t="n"/>
      <c r="M5" s="8" t="n"/>
      <c r="N5" s="8" t="n"/>
      <c r="O5" s="8" t="n"/>
      <c r="P5" s="8" t="n"/>
      <c r="Q5" s="8" t="n"/>
      <c r="R5" s="8" t="n"/>
      <c r="S5" s="8" t="n"/>
      <c r="T5" s="8" t="n"/>
      <c r="U5" s="8" t="n"/>
    </row>
    <row r="6" ht="22" customHeight="1" s="76">
      <c r="A6" s="7" t="n"/>
      <c r="B6" s="83" t="n"/>
      <c r="C6" s="84" t="n"/>
      <c r="D6" s="60" t="n"/>
      <c r="E6" s="80" t="n"/>
      <c r="F6" s="8" t="n"/>
      <c r="G6" s="68" t="inlineStr">
        <is>
          <t>PREÇO DE COMPRA</t>
        </is>
      </c>
      <c r="H6" s="80" t="n"/>
      <c r="I6" s="85" t="n">
        <v>300000</v>
      </c>
      <c r="J6" s="8" t="n"/>
      <c r="K6" s="8" t="n"/>
      <c r="L6" s="8" t="n"/>
      <c r="M6" s="8" t="n"/>
      <c r="N6" s="8" t="n"/>
      <c r="O6" s="8" t="n"/>
      <c r="P6" s="8" t="n"/>
      <c r="Q6" s="8" t="n"/>
      <c r="R6" s="8" t="n"/>
      <c r="S6" s="8" t="n"/>
      <c r="T6" s="8" t="n"/>
      <c r="U6" s="8" t="n"/>
    </row>
    <row r="7" ht="22" customHeight="1" s="76">
      <c r="A7" s="7" t="n"/>
      <c r="B7" s="86" t="n"/>
      <c r="C7" s="87" t="n"/>
      <c r="D7" s="60" t="n"/>
      <c r="E7" s="80" t="n"/>
      <c r="F7" s="8" t="n"/>
      <c r="G7" s="68" t="inlineStr">
        <is>
          <t>POR CENTO DO PAGAMENTO EM BAIXA</t>
        </is>
      </c>
      <c r="H7" s="80" t="n"/>
      <c r="I7" s="31" t="n">
        <v>0</v>
      </c>
      <c r="J7" s="8" t="n"/>
      <c r="K7" s="8" t="n"/>
      <c r="L7" s="8" t="n"/>
      <c r="M7" s="8" t="n"/>
      <c r="N7" s="8" t="n"/>
      <c r="O7" s="8" t="n"/>
      <c r="P7" s="8" t="n"/>
      <c r="Q7" s="8" t="n"/>
      <c r="R7" s="8" t="n"/>
      <c r="S7" s="8" t="n"/>
      <c r="T7" s="8" t="n"/>
      <c r="U7" s="8" t="n"/>
    </row>
    <row r="8" ht="22" customHeight="1" s="76">
      <c r="A8" s="7" t="n"/>
      <c r="B8" s="74" t="inlineStr">
        <is>
          <t>TELEFONE CREDOR</t>
        </is>
      </c>
      <c r="C8" s="80" t="n"/>
      <c r="D8" s="60" t="n"/>
      <c r="E8" s="80" t="n"/>
      <c r="F8" s="8" t="n"/>
      <c r="G8" s="68" t="inlineStr">
        <is>
          <t>PAGAMENTO TOTAL PARA BAIXO</t>
        </is>
      </c>
      <c r="H8" s="80" t="n"/>
      <c r="I8" s="88">
        <f>I7*I6</f>
        <v/>
      </c>
      <c r="J8" s="8" t="n"/>
      <c r="K8" s="8" t="n"/>
      <c r="L8" s="8" t="n"/>
      <c r="M8" s="8" t="n"/>
      <c r="N8" s="8" t="n"/>
      <c r="O8" s="8" t="n"/>
      <c r="P8" s="8" t="n"/>
      <c r="Q8" s="8" t="n"/>
      <c r="R8" s="8" t="n"/>
      <c r="S8" s="8" t="n"/>
      <c r="T8" s="8" t="n"/>
      <c r="U8" s="8" t="n"/>
    </row>
    <row r="9" ht="22" customHeight="1" s="76">
      <c r="A9" s="7" t="n"/>
      <c r="B9" s="74" t="inlineStr">
        <is>
          <t>WEB CREDOR</t>
        </is>
      </c>
      <c r="C9" s="80" t="n"/>
      <c r="D9" s="60" t="inlineStr">
        <is>
          <t>www.</t>
        </is>
      </c>
      <c r="E9" s="80" t="n"/>
      <c r="F9" s="8" t="n"/>
      <c r="G9" s="68" t="inlineStr">
        <is>
          <t>VALOR DO EMPRÉSTIMO</t>
        </is>
      </c>
      <c r="H9" s="80" t="n"/>
      <c r="I9" s="88">
        <f>I6-I8</f>
        <v/>
      </c>
      <c r="J9" s="8" t="n"/>
      <c r="K9" s="8" t="n"/>
      <c r="L9" s="8" t="n"/>
      <c r="M9" s="8" t="n"/>
      <c r="N9" s="8" t="n"/>
      <c r="O9" s="8" t="n"/>
      <c r="P9" s="8" t="n"/>
      <c r="Q9" s="8" t="n"/>
      <c r="R9" s="8" t="n"/>
      <c r="S9" s="8" t="n"/>
      <c r="T9" s="8" t="n"/>
      <c r="U9" s="8" t="n"/>
    </row>
    <row r="10" ht="22" customHeight="1" s="76">
      <c r="A10" s="7" t="n"/>
      <c r="B10" s="74" t="inlineStr">
        <is>
          <t>E-MAIL DE CONTATO</t>
        </is>
      </c>
      <c r="C10" s="80" t="n"/>
      <c r="D10" s="60" t="n"/>
      <c r="E10" s="80" t="n"/>
      <c r="F10" s="8" t="n"/>
      <c r="G10" s="68" t="inlineStr">
        <is>
          <t>TAXA DE JUROS ANUAL</t>
        </is>
      </c>
      <c r="H10" s="80" t="n"/>
      <c r="I10" s="89" t="n">
        <v>0.055</v>
      </c>
      <c r="J10" s="8" t="n"/>
      <c r="K10" s="8" t="n"/>
      <c r="L10" s="8" t="n"/>
      <c r="M10" s="8" t="n"/>
      <c r="N10" s="8" t="n"/>
      <c r="O10" s="8" t="n"/>
      <c r="P10" s="8" t="n"/>
      <c r="Q10" s="8" t="n"/>
      <c r="R10" s="8" t="n"/>
      <c r="S10" s="8" t="n"/>
      <c r="T10" s="8" t="n"/>
      <c r="U10" s="8" t="n"/>
    </row>
    <row r="11" ht="22" customHeight="1" s="76">
      <c r="A11" s="7" t="n"/>
      <c r="B11" s="62" t="inlineStr">
        <is>
          <t>DATA DO EMPRÉSTIMO</t>
        </is>
      </c>
      <c r="C11" s="80" t="n"/>
      <c r="D11" s="60" t="n"/>
      <c r="E11" s="80" t="n"/>
      <c r="F11" s="8" t="n"/>
      <c r="G11" s="68" t="inlineStr">
        <is>
          <t>DURAÇÃO DO EMPRÉSTIMO EM ANOS</t>
        </is>
      </c>
      <c r="H11" s="80" t="n"/>
      <c r="I11" s="33" t="n">
        <v>30</v>
      </c>
      <c r="J11" s="8" t="n"/>
      <c r="K11" s="8" t="n"/>
      <c r="L11" s="8" t="n"/>
      <c r="M11" s="8" t="n"/>
      <c r="N11" s="8" t="n"/>
      <c r="O11" s="8" t="n"/>
      <c r="P11" s="8" t="n"/>
      <c r="Q11" s="8" t="n"/>
      <c r="R11" s="8" t="n"/>
      <c r="S11" s="8" t="n"/>
      <c r="T11" s="8" t="n"/>
      <c r="U11" s="8" t="n"/>
    </row>
    <row r="12" ht="22" customHeight="1" s="76">
      <c r="A12" s="7" t="n"/>
      <c r="B12" s="62" t="inlineStr">
        <is>
          <t>NOME NO EMPRÉSTIMO</t>
        </is>
      </c>
      <c r="C12" s="80" t="n"/>
      <c r="D12" s="60" t="n"/>
      <c r="E12" s="80" t="n"/>
      <c r="F12" s="8" t="n"/>
      <c r="G12" s="68" t="inlineStr">
        <is>
          <t>DURAÇÃO DO EMPRÉSTIMO EM MESES</t>
        </is>
      </c>
      <c r="H12" s="80" t="n"/>
      <c r="I12" s="40">
        <f>I11*12</f>
        <v/>
      </c>
      <c r="J12" s="8" t="n"/>
      <c r="K12" s="8" t="n"/>
      <c r="L12" s="8" t="n"/>
      <c r="M12" s="8" t="n"/>
      <c r="N12" s="8" t="n"/>
      <c r="O12" s="8" t="n"/>
      <c r="P12" s="8" t="n"/>
      <c r="Q12" s="8" t="n"/>
      <c r="R12" s="8" t="n"/>
      <c r="S12" s="8" t="n"/>
      <c r="T12" s="8" t="n"/>
      <c r="U12" s="8" t="n"/>
    </row>
    <row r="13" ht="22" customHeight="1" s="76">
      <c r="A13" s="7" t="n"/>
      <c r="B13" s="8" t="n"/>
      <c r="C13" s="8" t="n"/>
      <c r="D13" s="8" t="n"/>
      <c r="E13" s="9" t="n"/>
      <c r="F13" s="8" t="n"/>
      <c r="G13" s="68" t="inlineStr">
        <is>
          <t>PRIMEIRA DATA DE PAGAMENTO</t>
        </is>
      </c>
      <c r="H13" s="80" t="n"/>
      <c r="I13" s="90" t="n">
        <v>43221</v>
      </c>
      <c r="J13" s="8" t="n"/>
      <c r="K13" s="8" t="n"/>
      <c r="L13" s="8" t="n"/>
      <c r="M13" s="8" t="n"/>
      <c r="N13" s="8" t="n"/>
      <c r="O13" s="8" t="n"/>
      <c r="P13" s="8" t="n"/>
      <c r="Q13" s="8" t="n"/>
      <c r="R13" s="8" t="n"/>
      <c r="S13" s="8" t="n"/>
      <c r="T13" s="8" t="n"/>
      <c r="U13" s="8" t="n"/>
    </row>
    <row r="14" ht="22" customHeight="1" s="76">
      <c r="D14" s="29" t="n"/>
      <c r="E14" s="29" t="n"/>
      <c r="F14" s="8" t="n"/>
      <c r="G14" s="68" t="inlineStr">
        <is>
          <t>PERÍODO COMPOSTO</t>
        </is>
      </c>
      <c r="H14" s="80" t="n"/>
      <c r="I14" s="34" t="inlineStr">
        <is>
          <t>Semestralmente</t>
        </is>
      </c>
      <c r="J14" s="8" t="n"/>
      <c r="K14" s="8" t="n"/>
      <c r="L14" s="8" t="n"/>
      <c r="M14" s="8" t="n"/>
      <c r="N14" s="8" t="n"/>
      <c r="O14" s="8" t="n"/>
      <c r="P14" s="8" t="n"/>
      <c r="Q14" s="8" t="n"/>
      <c r="R14" s="8" t="n"/>
      <c r="S14" s="8" t="n"/>
      <c r="T14" s="8" t="n"/>
      <c r="U14" s="8" t="n"/>
    </row>
    <row r="15" ht="22" customHeight="1" s="76">
      <c r="D15" s="29" t="n"/>
      <c r="E15" s="29" t="n"/>
      <c r="F15" s="10" t="n"/>
      <c r="G15" s="68" t="inlineStr">
        <is>
          <t>FREQUÊNCIA DE PAGAMENTO</t>
        </is>
      </c>
      <c r="H15" s="80" t="n"/>
      <c r="I15" s="34" t="inlineStr">
        <is>
          <t>Mensal</t>
        </is>
      </c>
      <c r="J15" s="11" t="n"/>
      <c r="K15" s="8" t="n"/>
      <c r="L15" s="8" t="n"/>
      <c r="M15" s="8" t="n"/>
      <c r="N15" s="8" t="n"/>
      <c r="O15" s="8" t="n"/>
      <c r="P15" s="8" t="n"/>
    </row>
    <row r="16" ht="22" customHeight="1" s="76">
      <c r="D16" s="29" t="n"/>
      <c r="E16" s="29" t="n"/>
      <c r="F16" s="10" t="n"/>
      <c r="G16" s="64" t="inlineStr">
        <is>
          <t>PRODUÇÃO CALCULADA</t>
        </is>
      </c>
      <c r="H16" s="80" t="n"/>
      <c r="I16" s="35" t="n"/>
      <c r="J16" s="11" t="n"/>
      <c r="K16" s="8" t="n"/>
      <c r="L16" s="8" t="n"/>
      <c r="M16" s="8" t="n"/>
      <c r="N16" s="8" t="n"/>
      <c r="O16" s="8" t="n"/>
      <c r="P16" s="8" t="n"/>
    </row>
    <row r="17" ht="22" customHeight="1" s="76">
      <c r="D17" s="29" t="n"/>
      <c r="E17" s="29" t="n"/>
      <c r="F17" s="10" t="n"/>
      <c r="G17" s="58" t="inlineStr">
        <is>
          <t>Taxa DE JUROS MENSAL</t>
        </is>
      </c>
      <c r="H17" s="80" t="n"/>
      <c r="I17" s="91">
        <f>((1+I10/C25)^(C25/12))-1</f>
        <v/>
      </c>
      <c r="J17" s="11" t="n"/>
      <c r="K17" s="8" t="n"/>
      <c r="L17" s="8" t="n"/>
      <c r="M17" s="8" t="n"/>
      <c r="N17" s="8" t="n"/>
      <c r="O17" s="8" t="n"/>
      <c r="P17" s="8" t="n"/>
    </row>
    <row r="18" ht="22" customHeight="1" s="76">
      <c r="D18" s="29" t="n"/>
      <c r="E18" s="29" t="n"/>
      <c r="F18" s="10" t="n"/>
      <c r="G18" s="58" t="inlineStr">
        <is>
          <t>PAGAMENTO MENSAL</t>
        </is>
      </c>
      <c r="H18" s="80" t="n"/>
      <c r="I18" s="92">
        <f>ROUND(-PMT(I17,C23,I9),2)</f>
        <v/>
      </c>
      <c r="J18" s="11" t="n"/>
      <c r="K18" s="8" t="n"/>
      <c r="L18" s="8" t="n"/>
      <c r="M18" s="8" t="n"/>
      <c r="N18" s="8" t="n"/>
      <c r="O18" s="8" t="n"/>
      <c r="P18" s="8" t="n"/>
    </row>
    <row r="19" ht="22" customHeight="1" s="76">
      <c r="D19" s="29" t="n"/>
      <c r="E19" s="29" t="n"/>
      <c r="F19" s="10" t="n"/>
      <c r="G19" s="58" t="inlineStr">
        <is>
          <t>NÚMERO DE PAGAMENTOS</t>
        </is>
      </c>
      <c r="H19" s="80" t="n"/>
      <c r="I19" s="38">
        <f>C23</f>
        <v/>
      </c>
      <c r="J19" s="11" t="n"/>
      <c r="K19" s="8" t="n"/>
      <c r="L19" s="8" t="n"/>
      <c r="M19" s="8" t="n"/>
      <c r="N19" s="8" t="n"/>
      <c r="O19" s="8" t="n"/>
      <c r="P19" s="8" t="n"/>
    </row>
    <row r="20" ht="22" customHeight="1" s="76">
      <c r="D20" s="12" t="n"/>
      <c r="E20" s="10" t="n"/>
      <c r="F20" s="10" t="n"/>
      <c r="G20" s="58" t="inlineStr">
        <is>
          <t>JUROS TOTAIS</t>
        </is>
      </c>
      <c r="H20" s="80" t="n"/>
      <c r="I20" s="92">
        <f>SUM(G30:G390)</f>
        <v/>
      </c>
      <c r="J20" s="11" t="n"/>
      <c r="K20" s="8" t="n"/>
      <c r="L20" s="8" t="n"/>
      <c r="M20" s="8" t="n"/>
      <c r="N20" s="8" t="n"/>
      <c r="O20" s="8" t="n"/>
      <c r="P20" s="8" t="n"/>
    </row>
    <row r="21" hidden="1" ht="23.25" customHeight="1" s="76">
      <c r="A21" s="55" t="inlineStr">
        <is>
          <t>Períodos por ano</t>
        </is>
      </c>
      <c r="C21" s="10">
        <f t="array" ref="C21">INDEX({12;24;26;52},MATCH(I15,E21:E24,0))</f>
        <v/>
      </c>
      <c r="D21" s="11" t="n"/>
      <c r="E21" s="11" t="inlineStr">
        <is>
          <t>Mensal</t>
        </is>
      </c>
      <c r="F21" s="25" t="inlineStr">
        <is>
          <t>Mensal</t>
        </is>
      </c>
      <c r="G21" s="11" t="n"/>
      <c r="H21" s="11" t="n"/>
      <c r="I21" s="11" t="n"/>
      <c r="J21" s="11" t="n"/>
      <c r="K21" s="8" t="n"/>
      <c r="L21" s="8" t="n"/>
      <c r="M21" s="8" t="n"/>
      <c r="N21" s="8" t="n"/>
      <c r="O21" s="8" t="n"/>
      <c r="P21" s="8" t="n"/>
    </row>
    <row r="22" hidden="1" ht="23.25" customHeight="1" s="76">
      <c r="A22" s="55" t="inlineStr">
        <is>
          <t>meses por período</t>
        </is>
      </c>
      <c r="C22" s="24">
        <f>12/C21</f>
        <v/>
      </c>
      <c r="D22" s="11" t="n"/>
      <c r="E22" s="11" t="inlineStr">
        <is>
          <t>Semi-Mensal</t>
        </is>
      </c>
      <c r="F22" s="25" t="inlineStr">
        <is>
          <t>Semestralmente</t>
        </is>
      </c>
      <c r="G22" s="11" t="n"/>
      <c r="H22" s="11" t="n"/>
      <c r="I22" s="11" t="n"/>
      <c r="J22" s="11" t="n"/>
      <c r="K22" s="8" t="n"/>
      <c r="L22" s="8" t="n"/>
      <c r="M22" s="8" t="n"/>
      <c r="N22" s="8" t="n"/>
      <c r="O22" s="8" t="n"/>
      <c r="P22" s="8" t="n"/>
    </row>
    <row r="23" hidden="1" ht="22.5" customHeight="1" s="76">
      <c r="A23" s="55" t="inlineStr">
        <is>
          <t>número de períodos</t>
        </is>
      </c>
      <c r="C23" s="13">
        <f>I11*C21</f>
        <v/>
      </c>
      <c r="D23" s="11" t="n"/>
      <c r="E23" s="11" t="inlineStr">
        <is>
          <t>Bi-Semanal</t>
        </is>
      </c>
      <c r="F23" s="11" t="n"/>
      <c r="G23" s="11" t="n"/>
      <c r="H23" s="11" t="n"/>
      <c r="I23" s="11" t="n"/>
      <c r="J23" s="11" t="n"/>
      <c r="K23" s="8" t="n"/>
      <c r="L23" s="8" t="n"/>
      <c r="M23" s="8" t="n"/>
      <c r="N23" s="8" t="n"/>
      <c r="O23" s="8" t="n"/>
      <c r="P23" s="8" t="n"/>
    </row>
    <row r="24" hidden="1" ht="18" customHeight="1" s="76">
      <c r="A24" s="57" t="inlineStr">
        <is>
          <t>PAGAMENTOS TOTAIS</t>
        </is>
      </c>
      <c r="C24" s="93">
        <f>SUM(G30:G390)+SUM(H30:H390)</f>
        <v/>
      </c>
      <c r="D24" s="11" t="n"/>
      <c r="E24" s="11" t="inlineStr">
        <is>
          <t>Semanalmente</t>
        </is>
      </c>
      <c r="F24" s="11" t="n"/>
      <c r="G24" s="11" t="n"/>
      <c r="H24" s="11" t="n"/>
      <c r="I24" s="11" t="n"/>
      <c r="J24" s="11" t="n"/>
      <c r="K24" s="8" t="n"/>
      <c r="L24" s="8" t="n"/>
      <c r="M24" s="8" t="n"/>
      <c r="N24" s="8" t="n"/>
      <c r="O24" s="8" t="n"/>
      <c r="P24" s="8" t="n"/>
    </row>
    <row r="25" hidden="1" ht="14.5" customHeight="1" s="76">
      <c r="A25" s="22" t="n"/>
      <c r="B25" s="23" t="inlineStr">
        <is>
          <t>Cp</t>
        </is>
      </c>
      <c r="C25" s="17">
        <f t="array" ref="C25">INDEX({12;2},MATCH(I14,F21:F22,0))</f>
        <v/>
      </c>
      <c r="D25" s="11" t="n"/>
      <c r="E25" s="11" t="n"/>
      <c r="F25" s="11" t="n"/>
      <c r="G25" s="11" t="n"/>
      <c r="H25" s="11" t="n"/>
      <c r="I25" s="11" t="n"/>
      <c r="J25" s="11" t="n"/>
      <c r="K25" s="8" t="n"/>
      <c r="L25" s="8" t="n"/>
      <c r="M25" s="8" t="n"/>
      <c r="N25" s="8" t="n"/>
      <c r="O25" s="8" t="n"/>
      <c r="P25" s="8" t="n"/>
    </row>
    <row r="26" ht="14.5" customHeight="1" s="76">
      <c r="A26" s="15" t="n"/>
      <c r="B26" s="16" t="n"/>
      <c r="C26" s="17" t="n"/>
      <c r="D26" s="11" t="n"/>
      <c r="E26" s="11" t="n"/>
      <c r="F26" s="11" t="n"/>
      <c r="G26" s="11" t="n"/>
      <c r="H26" s="11" t="n"/>
      <c r="I26" s="11" t="n"/>
      <c r="J26" s="11" t="n"/>
      <c r="K26" s="8" t="n"/>
      <c r="L26" s="8" t="n"/>
      <c r="M26" s="8" t="n"/>
      <c r="N26" s="8" t="n"/>
      <c r="O26" s="8" t="n"/>
      <c r="P26" s="8" t="n"/>
    </row>
    <row r="27" ht="22" customHeight="1" s="76">
      <c r="A27" s="18" t="n"/>
      <c r="B27" s="73" t="inlineStr">
        <is>
          <t>CRONOGRAMA DE AMORTIZAÇÃO DE EMPRÉSTIMOS HIPOTECÁRIOS</t>
        </is>
      </c>
      <c r="C27" s="82" t="n"/>
      <c r="D27" s="82" t="n"/>
      <c r="E27" s="82" t="n"/>
      <c r="F27" s="82" t="n"/>
      <c r="G27" s="82" t="n"/>
      <c r="H27" s="82" t="n"/>
      <c r="I27" s="80" t="n"/>
      <c r="J27" s="19" t="n"/>
      <c r="K27" s="8" t="n"/>
      <c r="L27" s="8" t="n"/>
      <c r="M27" s="8" t="n"/>
      <c r="N27" s="8" t="n"/>
      <c r="O27" s="8" t="n"/>
      <c r="P27" s="8" t="n"/>
      <c r="Q27" s="19" t="n"/>
      <c r="R27" s="19" t="n"/>
      <c r="S27" s="19" t="n"/>
      <c r="T27" s="19" t="n"/>
      <c r="U27" s="19" t="n"/>
    </row>
    <row r="28" ht="18" customHeight="1" s="76">
      <c r="A28" s="5" t="n"/>
      <c r="B28" s="50" t="inlineStr">
        <is>
          <t>PGTO #</t>
        </is>
      </c>
      <c r="C28" s="52" t="inlineStr">
        <is>
          <t>DATA DE PAGAMENTO</t>
        </is>
      </c>
      <c r="D28" s="53" t="inlineStr">
        <is>
          <t>EQUILÍBRIO INICIAL</t>
        </is>
      </c>
      <c r="E28" s="49" t="inlineStr">
        <is>
          <t>PAGAMENTO AGENDADO</t>
        </is>
      </c>
      <c r="F28" s="54" t="inlineStr">
        <is>
          <t>PAGAMENTO ADICIONAL</t>
        </is>
      </c>
      <c r="G28" s="49" t="inlineStr">
        <is>
          <t>INTERESSE</t>
        </is>
      </c>
      <c r="H28" s="49" t="inlineStr">
        <is>
          <t>PRINCIPAL</t>
        </is>
      </c>
      <c r="I28" s="53" t="inlineStr">
        <is>
          <t>EQUILÍBRIO</t>
        </is>
      </c>
      <c r="K28" s="8" t="n"/>
      <c r="L28" s="8" t="n"/>
      <c r="M28" s="8" t="n"/>
      <c r="N28" s="8" t="n"/>
      <c r="O28" s="8" t="n"/>
      <c r="P28" s="8" t="n"/>
    </row>
    <row r="29" ht="18" customHeight="1" s="76">
      <c r="A29" s="5" t="n"/>
      <c r="B29" s="94" t="n"/>
      <c r="C29" s="94" t="n"/>
      <c r="D29" s="94" t="n"/>
      <c r="E29" s="94" t="n"/>
      <c r="F29" s="94" t="n"/>
      <c r="G29" s="94" t="n"/>
      <c r="H29" s="94" t="n"/>
      <c r="I29" s="95">
        <f>I9</f>
        <v/>
      </c>
      <c r="K29" s="8" t="n"/>
      <c r="L29" s="8" t="n"/>
      <c r="M29" s="8" t="n"/>
      <c r="N29" s="8" t="n"/>
      <c r="O29" s="8" t="n"/>
      <c r="P29" s="8" t="n"/>
    </row>
    <row r="30" ht="18" customHeight="1" s="76">
      <c r="A30" s="5" t="n"/>
      <c r="B30" s="60">
        <f>IF(I29="","",IF(OR(B29&gt;=$C$23,ROUND(I29,2)&lt;=0),"",B29+1))</f>
        <v/>
      </c>
      <c r="C30" s="96">
        <f>IF(B30="","",IF(MONTH(DATE(YEAR($I$13),MONTH($I$13)+(B30-1),DAY($I$13)))&gt;(MONTH($I$13)+MOD((B30-1),12)),DATE(YEAR($I$13),MONTH($I$13)+(B30-1)+1,0),DATE(YEAR($I$13),MONTH($I$13)+(B30-1),DAY($I$13))))</f>
        <v/>
      </c>
      <c r="D30" s="97">
        <f>IF(B30="","",I29)</f>
        <v/>
      </c>
      <c r="E30" s="98">
        <f>IF(B30="","",IF(OR(B30=$C$23,$I$18&gt;ROUND((1+$I$17)*I29,2)),ROUND((1+$I$17)*I29,2),$I$18))</f>
        <v/>
      </c>
      <c r="F30" s="99" t="n"/>
      <c r="G30" s="98">
        <f>IF(B30="","",ROUND($I$17*I29,2))</f>
        <v/>
      </c>
      <c r="H30" s="98">
        <f>IF(B30="","",E30-G30+F30)</f>
        <v/>
      </c>
      <c r="I30" s="100">
        <f>IF(B30="","",I29-H30)</f>
        <v/>
      </c>
      <c r="K30" s="8" t="n"/>
      <c r="L30" s="8" t="n"/>
      <c r="M30" s="8" t="n"/>
      <c r="N30" s="8" t="n"/>
      <c r="O30" s="8" t="n"/>
      <c r="P30" s="8" t="n"/>
    </row>
    <row r="31" ht="18" customHeight="1" s="76">
      <c r="A31" s="5" t="n"/>
      <c r="B31" s="60">
        <f>IF(I30="","",IF(OR(B30&gt;=$C$23,ROUND(I30,2)&lt;=0),"",B30+1))</f>
        <v/>
      </c>
      <c r="C31" s="96">
        <f>IF(B31="","",IF(MONTH(DATE(YEAR($I$13),MONTH($I$13)+(B31-1),DAY($I$13)))&gt;(MONTH($I$13)+MOD((B31-1),12)),DATE(YEAR($I$13),MONTH($I$13)+(B31-1)+1,0),DATE(YEAR($I$13),MONTH($I$13)+(B31-1),DAY($I$13))))</f>
        <v/>
      </c>
      <c r="D31" s="97">
        <f>IF(B31="","",I30)</f>
        <v/>
      </c>
      <c r="E31" s="98">
        <f>IF(B31="","",IF(OR(B31=$C$23,$I$18&gt;ROUND((1+$I$17)*I30,2)),ROUND((1+$I$17)*I30,2),$I$18))</f>
        <v/>
      </c>
      <c r="F31" s="99" t="n"/>
      <c r="G31" s="98">
        <f>IF(B31="","",ROUND($I$17*I30,2))</f>
        <v/>
      </c>
      <c r="H31" s="98">
        <f>IF(B31="","",E31-G31+F31)</f>
        <v/>
      </c>
      <c r="I31" s="100">
        <f>IF(B31="","",I30-H31)</f>
        <v/>
      </c>
      <c r="K31" s="8" t="n"/>
      <c r="L31" s="8" t="n"/>
      <c r="M31" s="8" t="n"/>
      <c r="N31" s="8" t="n"/>
      <c r="O31" s="8" t="n"/>
      <c r="P31" s="8" t="n"/>
    </row>
    <row r="32" ht="18" customHeight="1" s="76">
      <c r="A32" s="5" t="n"/>
      <c r="B32" s="60">
        <f>IF(I31="","",IF(OR(B31&gt;=$C$23,ROUND(I31,2)&lt;=0),"",B31+1))</f>
        <v/>
      </c>
      <c r="C32" s="96">
        <f>IF(B32="","",IF(MONTH(DATE(YEAR($I$13),MONTH($I$13)+(B32-1),DAY($I$13)))&gt;(MONTH($I$13)+MOD((B32-1),12)),DATE(YEAR($I$13),MONTH($I$13)+(B32-1)+1,0),DATE(YEAR($I$13),MONTH($I$13)+(B32-1),DAY($I$13))))</f>
        <v/>
      </c>
      <c r="D32" s="97">
        <f>IF(B32="","",I31)</f>
        <v/>
      </c>
      <c r="E32" s="98">
        <f>IF(B32="","",IF(OR(B32=$C$23,$I$18&gt;ROUND((1+$I$17)*I31,2)),ROUND((1+$I$17)*I31,2),$I$18))</f>
        <v/>
      </c>
      <c r="F32" s="99" t="n"/>
      <c r="G32" s="98">
        <f>IF(B32="","",ROUND($I$17*I31,2))</f>
        <v/>
      </c>
      <c r="H32" s="98">
        <f>IF(B32="","",E32-G32+F32)</f>
        <v/>
      </c>
      <c r="I32" s="100">
        <f>IF(B32="","",I31-H32)</f>
        <v/>
      </c>
      <c r="K32" s="8" t="n"/>
      <c r="L32" s="8" t="n"/>
      <c r="M32" s="8" t="n"/>
      <c r="N32" s="8" t="n"/>
      <c r="O32" s="8" t="n"/>
      <c r="P32" s="8" t="n"/>
    </row>
    <row r="33" ht="18" customHeight="1" s="76">
      <c r="A33" s="5" t="n"/>
      <c r="B33" s="60">
        <f>IF(I32="","",IF(OR(B32&gt;=$C$23,ROUND(I32,2)&lt;=0),"",B32+1))</f>
        <v/>
      </c>
      <c r="C33" s="96">
        <f>IF(B33="","",IF(MONTH(DATE(YEAR($I$13),MONTH($I$13)+(B33-1),DAY($I$13)))&gt;(MONTH($I$13)+MOD((B33-1),12)),DATE(YEAR($I$13),MONTH($I$13)+(B33-1)+1,0),DATE(YEAR($I$13),MONTH($I$13)+(B33-1),DAY($I$13))))</f>
        <v/>
      </c>
      <c r="D33" s="97">
        <f>IF(B33="","",I32)</f>
        <v/>
      </c>
      <c r="E33" s="98">
        <f>IF(B33="","",IF(OR(B33=$C$23,$I$18&gt;ROUND((1+$I$17)*I32,2)),ROUND((1+$I$17)*I32,2),$I$18))</f>
        <v/>
      </c>
      <c r="F33" s="99" t="n"/>
      <c r="G33" s="98">
        <f>IF(B33="","",ROUND($I$17*I32,2))</f>
        <v/>
      </c>
      <c r="H33" s="98">
        <f>IF(B33="","",E33-G33+F33)</f>
        <v/>
      </c>
      <c r="I33" s="100">
        <f>IF(B33="","",I32-H33)</f>
        <v/>
      </c>
      <c r="K33" s="8" t="n"/>
      <c r="L33" s="8" t="n"/>
      <c r="M33" s="8" t="n"/>
      <c r="N33" s="8" t="n"/>
      <c r="O33" s="8" t="n"/>
      <c r="P33" s="8" t="n"/>
    </row>
    <row r="34" ht="18" customHeight="1" s="76">
      <c r="A34" s="5" t="n"/>
      <c r="B34" s="60">
        <f>IF(I33="","",IF(OR(B33&gt;=$C$23,ROUND(I33,2)&lt;=0),"",B33+1))</f>
        <v/>
      </c>
      <c r="C34" s="96">
        <f>IF(B34="","",IF(MONTH(DATE(YEAR($I$13),MONTH($I$13)+(B34-1),DAY($I$13)))&gt;(MONTH($I$13)+MOD((B34-1),12)),DATE(YEAR($I$13),MONTH($I$13)+(B34-1)+1,0),DATE(YEAR($I$13),MONTH($I$13)+(B34-1),DAY($I$13))))</f>
        <v/>
      </c>
      <c r="D34" s="97">
        <f>IF(B34="","",I33)</f>
        <v/>
      </c>
      <c r="E34" s="98">
        <f>IF(B34="","",IF(OR(B34=$C$23,$I$18&gt;ROUND((1+$I$17)*I33,2)),ROUND((1+$I$17)*I33,2),$I$18))</f>
        <v/>
      </c>
      <c r="F34" s="99" t="n"/>
      <c r="G34" s="98">
        <f>IF(B34="","",ROUND($I$17*I33,2))</f>
        <v/>
      </c>
      <c r="H34" s="98">
        <f>IF(B34="","",E34-G34+F34)</f>
        <v/>
      </c>
      <c r="I34" s="100">
        <f>IF(B34="","",I33-H34)</f>
        <v/>
      </c>
      <c r="K34" s="8" t="n"/>
      <c r="L34" s="8" t="n"/>
      <c r="M34" s="8" t="n"/>
      <c r="N34" s="8" t="n"/>
      <c r="O34" s="8" t="n"/>
      <c r="P34" s="8" t="n"/>
    </row>
    <row r="35" ht="18" customHeight="1" s="76">
      <c r="A35" s="5" t="n"/>
      <c r="B35" s="60">
        <f>IF(I34="","",IF(OR(B34&gt;=$C$23,ROUND(I34,2)&lt;=0),"",B34+1))</f>
        <v/>
      </c>
      <c r="C35" s="96">
        <f>IF(B35="","",IF(MONTH(DATE(YEAR($I$13),MONTH($I$13)+(B35-1),DAY($I$13)))&gt;(MONTH($I$13)+MOD((B35-1),12)),DATE(YEAR($I$13),MONTH($I$13)+(B35-1)+1,0),DATE(YEAR($I$13),MONTH($I$13)+(B35-1),DAY($I$13))))</f>
        <v/>
      </c>
      <c r="D35" s="97">
        <f>IF(B35="","",I34)</f>
        <v/>
      </c>
      <c r="E35" s="98">
        <f>IF(B35="","",IF(OR(B35=$C$23,$I$18&gt;ROUND((1+$I$17)*I34,2)),ROUND((1+$I$17)*I34,2),$I$18))</f>
        <v/>
      </c>
      <c r="F35" s="99" t="n"/>
      <c r="G35" s="98">
        <f>IF(B35="","",ROUND($I$17*I34,2))</f>
        <v/>
      </c>
      <c r="H35" s="98">
        <f>IF(B35="","",E35-G35+F35)</f>
        <v/>
      </c>
      <c r="I35" s="100">
        <f>IF(B35="","",I34-H35)</f>
        <v/>
      </c>
      <c r="K35" s="8" t="n"/>
      <c r="L35" s="8" t="n"/>
      <c r="M35" s="8" t="n"/>
      <c r="N35" s="8" t="n"/>
      <c r="O35" s="8" t="n"/>
      <c r="P35" s="8" t="n"/>
    </row>
    <row r="36" ht="18" customHeight="1" s="76">
      <c r="A36" s="5" t="n"/>
      <c r="B36" s="60">
        <f>IF(I35="","",IF(OR(B35&gt;=$C$23,ROUND(I35,2)&lt;=0),"",B35+1))</f>
        <v/>
      </c>
      <c r="C36" s="96">
        <f>IF(B36="","",IF(MONTH(DATE(YEAR($I$13),MONTH($I$13)+(B36-1),DAY($I$13)))&gt;(MONTH($I$13)+MOD((B36-1),12)),DATE(YEAR($I$13),MONTH($I$13)+(B36-1)+1,0),DATE(YEAR($I$13),MONTH($I$13)+(B36-1),DAY($I$13))))</f>
        <v/>
      </c>
      <c r="D36" s="97">
        <f>IF(B36="","",I35)</f>
        <v/>
      </c>
      <c r="E36" s="98">
        <f>IF(B36="","",IF(OR(B36=$C$23,$I$18&gt;ROUND((1+$I$17)*I35,2)),ROUND((1+$I$17)*I35,2),$I$18))</f>
        <v/>
      </c>
      <c r="F36" s="99" t="n"/>
      <c r="G36" s="98">
        <f>IF(B36="","",ROUND($I$17*I35,2))</f>
        <v/>
      </c>
      <c r="H36" s="98">
        <f>IF(B36="","",E36-G36+F36)</f>
        <v/>
      </c>
      <c r="I36" s="100">
        <f>IF(B36="","",I35-H36)</f>
        <v/>
      </c>
    </row>
    <row r="37" ht="18" customHeight="1" s="76">
      <c r="A37" s="5" t="n"/>
      <c r="B37" s="60">
        <f>IF(I36="","",IF(OR(B36&gt;=$C$23,ROUND(I36,2)&lt;=0),"",B36+1))</f>
        <v/>
      </c>
      <c r="C37" s="96">
        <f>IF(B37="","",IF(MONTH(DATE(YEAR($I$13),MONTH($I$13)+(B37-1),DAY($I$13)))&gt;(MONTH($I$13)+MOD((B37-1),12)),DATE(YEAR($I$13),MONTH($I$13)+(B37-1)+1,0),DATE(YEAR($I$13),MONTH($I$13)+(B37-1),DAY($I$13))))</f>
        <v/>
      </c>
      <c r="D37" s="97">
        <f>IF(B37="","",I36)</f>
        <v/>
      </c>
      <c r="E37" s="98">
        <f>IF(B37="","",IF(OR(B37=$C$23,$I$18&gt;ROUND((1+$I$17)*I36,2)),ROUND((1+$I$17)*I36,2),$I$18))</f>
        <v/>
      </c>
      <c r="F37" s="99" t="n"/>
      <c r="G37" s="98">
        <f>IF(B37="","",ROUND($I$17*I36,2))</f>
        <v/>
      </c>
      <c r="H37" s="98">
        <f>IF(B37="","",E37-G37+F37)</f>
        <v/>
      </c>
      <c r="I37" s="100">
        <f>IF(B37="","",I36-H37)</f>
        <v/>
      </c>
    </row>
    <row r="38" ht="18" customHeight="1" s="76">
      <c r="A38" s="5" t="n"/>
      <c r="B38" s="60">
        <f>IF(I37="","",IF(OR(B37&gt;=$C$23,ROUND(I37,2)&lt;=0),"",B37+1))</f>
        <v/>
      </c>
      <c r="C38" s="96">
        <f>IF(B38="","",IF(MONTH(DATE(YEAR($I$13),MONTH($I$13)+(B38-1),DAY($I$13)))&gt;(MONTH($I$13)+MOD((B38-1),12)),DATE(YEAR($I$13),MONTH($I$13)+(B38-1)+1,0),DATE(YEAR($I$13),MONTH($I$13)+(B38-1),DAY($I$13))))</f>
        <v/>
      </c>
      <c r="D38" s="97">
        <f>IF(B38="","",I37)</f>
        <v/>
      </c>
      <c r="E38" s="98">
        <f>IF(B38="","",IF(OR(B38=$C$23,$I$18&gt;ROUND((1+$I$17)*I37,2)),ROUND((1+$I$17)*I37,2),$I$18))</f>
        <v/>
      </c>
      <c r="F38" s="99" t="n"/>
      <c r="G38" s="98">
        <f>IF(B38="","",ROUND($I$17*I37,2))</f>
        <v/>
      </c>
      <c r="H38" s="98">
        <f>IF(B38="","",E38-G38+F38)</f>
        <v/>
      </c>
      <c r="I38" s="100">
        <f>IF(B38="","",I37-H38)</f>
        <v/>
      </c>
    </row>
    <row r="39" ht="18" customHeight="1" s="76">
      <c r="A39" s="5" t="n"/>
      <c r="B39" s="60">
        <f>IF(I38="","",IF(OR(B38&gt;=$C$23,ROUND(I38,2)&lt;=0),"",B38+1))</f>
        <v/>
      </c>
      <c r="C39" s="96">
        <f>IF(B39="","",IF(MONTH(DATE(YEAR($I$13),MONTH($I$13)+(B39-1),DAY($I$13)))&gt;(MONTH($I$13)+MOD((B39-1),12)),DATE(YEAR($I$13),MONTH($I$13)+(B39-1)+1,0),DATE(YEAR($I$13),MONTH($I$13)+(B39-1),DAY($I$13))))</f>
        <v/>
      </c>
      <c r="D39" s="97">
        <f>IF(B39="","",I38)</f>
        <v/>
      </c>
      <c r="E39" s="98">
        <f>IF(B39="","",IF(OR(B39=$C$23,$I$18&gt;ROUND((1+$I$17)*I38,2)),ROUND((1+$I$17)*I38,2),$I$18))</f>
        <v/>
      </c>
      <c r="F39" s="99" t="n"/>
      <c r="G39" s="98">
        <f>IF(B39="","",ROUND($I$17*I38,2))</f>
        <v/>
      </c>
      <c r="H39" s="98">
        <f>IF(B39="","",E39-G39+F39)</f>
        <v/>
      </c>
      <c r="I39" s="100">
        <f>IF(B39="","",I38-H39)</f>
        <v/>
      </c>
    </row>
    <row r="40" ht="18" customHeight="1" s="76">
      <c r="A40" s="5" t="n"/>
      <c r="B40" s="60">
        <f>IF(I39="","",IF(OR(B39&gt;=$C$23,ROUND(I39,2)&lt;=0),"",B39+1))</f>
        <v/>
      </c>
      <c r="C40" s="96">
        <f>IF(B40="","",IF(MONTH(DATE(YEAR($I$13),MONTH($I$13)+(B40-1),DAY($I$13)))&gt;(MONTH($I$13)+MOD((B40-1),12)),DATE(YEAR($I$13),MONTH($I$13)+(B40-1)+1,0),DATE(YEAR($I$13),MONTH($I$13)+(B40-1),DAY($I$13))))</f>
        <v/>
      </c>
      <c r="D40" s="97">
        <f>IF(B40="","",I39)</f>
        <v/>
      </c>
      <c r="E40" s="98">
        <f>IF(B40="","",IF(OR(B40=$C$23,$I$18&gt;ROUND((1+$I$17)*I39,2)),ROUND((1+$I$17)*I39,2),$I$18))</f>
        <v/>
      </c>
      <c r="F40" s="99" t="n"/>
      <c r="G40" s="98">
        <f>IF(B40="","",ROUND($I$17*I39,2))</f>
        <v/>
      </c>
      <c r="H40" s="98">
        <f>IF(B40="","",E40-G40+F40)</f>
        <v/>
      </c>
      <c r="I40" s="100">
        <f>IF(B40="","",I39-H40)</f>
        <v/>
      </c>
    </row>
    <row r="41" ht="18" customHeight="1" s="76">
      <c r="A41" s="5" t="n"/>
      <c r="B41" s="60">
        <f>IF(I40="","",IF(OR(B40&gt;=$C$23,ROUND(I40,2)&lt;=0),"",B40+1))</f>
        <v/>
      </c>
      <c r="C41" s="96">
        <f>IF(B41="","",IF(MONTH(DATE(YEAR($I$13),MONTH($I$13)+(B41-1),DAY($I$13)))&gt;(MONTH($I$13)+MOD((B41-1),12)),DATE(YEAR($I$13),MONTH($I$13)+(B41-1)+1,0),DATE(YEAR($I$13),MONTH($I$13)+(B41-1),DAY($I$13))))</f>
        <v/>
      </c>
      <c r="D41" s="97">
        <f>IF(B41="","",I40)</f>
        <v/>
      </c>
      <c r="E41" s="98">
        <f>IF(B41="","",IF(OR(B41=$C$23,$I$18&gt;ROUND((1+$I$17)*I40,2)),ROUND((1+$I$17)*I40,2),$I$18))</f>
        <v/>
      </c>
      <c r="F41" s="99" t="n"/>
      <c r="G41" s="98">
        <f>IF(B41="","",ROUND($I$17*I40,2))</f>
        <v/>
      </c>
      <c r="H41" s="98">
        <f>IF(B41="","",E41-G41+F41)</f>
        <v/>
      </c>
      <c r="I41" s="100">
        <f>IF(B41="","",I40-H41)</f>
        <v/>
      </c>
    </row>
    <row r="42" ht="18" customHeight="1" s="76">
      <c r="A42" s="5" t="n"/>
      <c r="B42" s="60">
        <f>IF(I41="","",IF(OR(B41&gt;=$C$23,ROUND(I41,2)&lt;=0),"",B41+1))</f>
        <v/>
      </c>
      <c r="C42" s="96">
        <f>IF(B42="","",IF(MONTH(DATE(YEAR($I$13),MONTH($I$13)+(B42-1),DAY($I$13)))&gt;(MONTH($I$13)+MOD((B42-1),12)),DATE(YEAR($I$13),MONTH($I$13)+(B42-1)+1,0),DATE(YEAR($I$13),MONTH($I$13)+(B42-1),DAY($I$13))))</f>
        <v/>
      </c>
      <c r="D42" s="97">
        <f>IF(B42="","",I41)</f>
        <v/>
      </c>
      <c r="E42" s="98">
        <f>IF(B42="","",IF(OR(B42=$C$23,$I$18&gt;ROUND((1+$I$17)*I41,2)),ROUND((1+$I$17)*I41,2),$I$18))</f>
        <v/>
      </c>
      <c r="F42" s="47" t="n"/>
      <c r="G42" s="98">
        <f>IF(B42="","",ROUND($I$17*I41,2))</f>
        <v/>
      </c>
      <c r="H42" s="98">
        <f>IF(B42="","",E42-G42+F42)</f>
        <v/>
      </c>
      <c r="I42" s="100">
        <f>IF(B42="","",I41-H42)</f>
        <v/>
      </c>
    </row>
    <row r="43" ht="18" customHeight="1" s="76">
      <c r="A43" s="5" t="n"/>
      <c r="B43" s="60">
        <f>IF(I42="","",IF(OR(B42&gt;=$C$23,ROUND(I42,2)&lt;=0),"",B42+1))</f>
        <v/>
      </c>
      <c r="C43" s="96">
        <f>IF(B43="","",IF(MONTH(DATE(YEAR($I$13),MONTH($I$13)+(B43-1),DAY($I$13)))&gt;(MONTH($I$13)+MOD((B43-1),12)),DATE(YEAR($I$13),MONTH($I$13)+(B43-1)+1,0),DATE(YEAR($I$13),MONTH($I$13)+(B43-1),DAY($I$13))))</f>
        <v/>
      </c>
      <c r="D43" s="97">
        <f>IF(B43="","",I42)</f>
        <v/>
      </c>
      <c r="E43" s="98">
        <f>IF(B43="","",IF(OR(B43=$C$23,$I$18&gt;ROUND((1+$I$17)*I42,2)),ROUND((1+$I$17)*I42,2),$I$18))</f>
        <v/>
      </c>
      <c r="F43" s="47" t="n"/>
      <c r="G43" s="98">
        <f>IF(B43="","",ROUND($I$17*I42,2))</f>
        <v/>
      </c>
      <c r="H43" s="98">
        <f>IF(B43="","",E43-G43+F43)</f>
        <v/>
      </c>
      <c r="I43" s="100">
        <f>IF(B43="","",I42-H43)</f>
        <v/>
      </c>
    </row>
    <row r="44" ht="18" customHeight="1" s="76">
      <c r="A44" s="5" t="n"/>
      <c r="B44" s="60">
        <f>IF(I43="","",IF(OR(B43&gt;=$C$23,ROUND(I43,2)&lt;=0),"",B43+1))</f>
        <v/>
      </c>
      <c r="C44" s="96">
        <f>IF(B44="","",IF(MONTH(DATE(YEAR($I$13),MONTH($I$13)+(B44-1),DAY($I$13)))&gt;(MONTH($I$13)+MOD((B44-1),12)),DATE(YEAR($I$13),MONTH($I$13)+(B44-1)+1,0),DATE(YEAR($I$13),MONTH($I$13)+(B44-1),DAY($I$13))))</f>
        <v/>
      </c>
      <c r="D44" s="97">
        <f>IF(B44="","",I43)</f>
        <v/>
      </c>
      <c r="E44" s="98">
        <f>IF(B44="","",IF(OR(B44=$C$23,$I$18&gt;ROUND((1+$I$17)*I43,2)),ROUND((1+$I$17)*I43,2),$I$18))</f>
        <v/>
      </c>
      <c r="F44" s="47" t="n"/>
      <c r="G44" s="98">
        <f>IF(B44="","",ROUND($I$17*I43,2))</f>
        <v/>
      </c>
      <c r="H44" s="98">
        <f>IF(B44="","",E44-G44+F44)</f>
        <v/>
      </c>
      <c r="I44" s="100">
        <f>IF(B44="","",I43-H44)</f>
        <v/>
      </c>
    </row>
    <row r="45" ht="18" customHeight="1" s="76">
      <c r="A45" s="5" t="n"/>
      <c r="B45" s="60">
        <f>IF(I44="","",IF(OR(B44&gt;=$C$23,ROUND(I44,2)&lt;=0),"",B44+1))</f>
        <v/>
      </c>
      <c r="C45" s="96">
        <f>IF(B45="","",IF(MONTH(DATE(YEAR($I$13),MONTH($I$13)+(B45-1),DAY($I$13)))&gt;(MONTH($I$13)+MOD((B45-1),12)),DATE(YEAR($I$13),MONTH($I$13)+(B45-1)+1,0),DATE(YEAR($I$13),MONTH($I$13)+(B45-1),DAY($I$13))))</f>
        <v/>
      </c>
      <c r="D45" s="97">
        <f>IF(B45="","",I44)</f>
        <v/>
      </c>
      <c r="E45" s="98">
        <f>IF(B45="","",IF(OR(B45=$C$23,$I$18&gt;ROUND((1+$I$17)*I44,2)),ROUND((1+$I$17)*I44,2),$I$18))</f>
        <v/>
      </c>
      <c r="F45" s="47" t="n"/>
      <c r="G45" s="98">
        <f>IF(B45="","",ROUND($I$17*I44,2))</f>
        <v/>
      </c>
      <c r="H45" s="98">
        <f>IF(B45="","",E45-G45+F45)</f>
        <v/>
      </c>
      <c r="I45" s="100">
        <f>IF(B45="","",I44-H45)</f>
        <v/>
      </c>
    </row>
    <row r="46" ht="18" customHeight="1" s="76">
      <c r="A46" s="5" t="n"/>
      <c r="B46" s="60">
        <f>IF(I45="","",IF(OR(B45&gt;=$C$23,ROUND(I45,2)&lt;=0),"",B45+1))</f>
        <v/>
      </c>
      <c r="C46" s="96">
        <f>IF(B46="","",IF(MONTH(DATE(YEAR($I$13),MONTH($I$13)+(B46-1),DAY($I$13)))&gt;(MONTH($I$13)+MOD((B46-1),12)),DATE(YEAR($I$13),MONTH($I$13)+(B46-1)+1,0),DATE(YEAR($I$13),MONTH($I$13)+(B46-1),DAY($I$13))))</f>
        <v/>
      </c>
      <c r="D46" s="97">
        <f>IF(B46="","",I45)</f>
        <v/>
      </c>
      <c r="E46" s="98">
        <f>IF(B46="","",IF(OR(B46=$C$23,$I$18&gt;ROUND((1+$I$17)*I45,2)),ROUND((1+$I$17)*I45,2),$I$18))</f>
        <v/>
      </c>
      <c r="F46" s="47" t="n"/>
      <c r="G46" s="98">
        <f>IF(B46="","",ROUND($I$17*I45,2))</f>
        <v/>
      </c>
      <c r="H46" s="98">
        <f>IF(B46="","",E46-G46+F46)</f>
        <v/>
      </c>
      <c r="I46" s="100">
        <f>IF(B46="","",I45-H46)</f>
        <v/>
      </c>
    </row>
    <row r="47" ht="18" customHeight="1" s="76">
      <c r="A47" s="5" t="n"/>
      <c r="B47" s="60">
        <f>IF(I46="","",IF(OR(B46&gt;=$C$23,ROUND(I46,2)&lt;=0),"",B46+1))</f>
        <v/>
      </c>
      <c r="C47" s="96">
        <f>IF(B47="","",IF(MONTH(DATE(YEAR($I$13),MONTH($I$13)+(B47-1),DAY($I$13)))&gt;(MONTH($I$13)+MOD((B47-1),12)),DATE(YEAR($I$13),MONTH($I$13)+(B47-1)+1,0),DATE(YEAR($I$13),MONTH($I$13)+(B47-1),DAY($I$13))))</f>
        <v/>
      </c>
      <c r="D47" s="97">
        <f>IF(B47="","",I46)</f>
        <v/>
      </c>
      <c r="E47" s="98">
        <f>IF(B47="","",IF(OR(B47=$C$23,$I$18&gt;ROUND((1+$I$17)*I46,2)),ROUND((1+$I$17)*I46,2),$I$18))</f>
        <v/>
      </c>
      <c r="F47" s="47" t="n"/>
      <c r="G47" s="98">
        <f>IF(B47="","",ROUND($I$17*I46,2))</f>
        <v/>
      </c>
      <c r="H47" s="98">
        <f>IF(B47="","",E47-G47+F47)</f>
        <v/>
      </c>
      <c r="I47" s="100">
        <f>IF(B47="","",I46-H47)</f>
        <v/>
      </c>
    </row>
    <row r="48" ht="18" customHeight="1" s="76">
      <c r="A48" s="5" t="n"/>
      <c r="B48" s="60">
        <f>IF(I47="","",IF(OR(B47&gt;=$C$23,ROUND(I47,2)&lt;=0),"",B47+1))</f>
        <v/>
      </c>
      <c r="C48" s="96">
        <f>IF(B48="","",IF(MONTH(DATE(YEAR($I$13),MONTH($I$13)+(B48-1),DAY($I$13)))&gt;(MONTH($I$13)+MOD((B48-1),12)),DATE(YEAR($I$13),MONTH($I$13)+(B48-1)+1,0),DATE(YEAR($I$13),MONTH($I$13)+(B48-1),DAY($I$13))))</f>
        <v/>
      </c>
      <c r="D48" s="97">
        <f>IF(B48="","",I47)</f>
        <v/>
      </c>
      <c r="E48" s="98">
        <f>IF(B48="","",IF(OR(B48=$C$23,$I$18&gt;ROUND((1+$I$17)*I47,2)),ROUND((1+$I$17)*I47,2),$I$18))</f>
        <v/>
      </c>
      <c r="F48" s="47" t="n"/>
      <c r="G48" s="98">
        <f>IF(B48="","",ROUND($I$17*I47,2))</f>
        <v/>
      </c>
      <c r="H48" s="98">
        <f>IF(B48="","",E48-G48+F48)</f>
        <v/>
      </c>
      <c r="I48" s="100">
        <f>IF(B48="","",I47-H48)</f>
        <v/>
      </c>
    </row>
    <row r="49" ht="18" customHeight="1" s="76">
      <c r="A49" s="5" t="n"/>
      <c r="B49" s="60">
        <f>IF(I48="","",IF(OR(B48&gt;=$C$23,ROUND(I48,2)&lt;=0),"",B48+1))</f>
        <v/>
      </c>
      <c r="C49" s="96">
        <f>IF(B49="","",IF(MONTH(DATE(YEAR($I$13),MONTH($I$13)+(B49-1),DAY($I$13)))&gt;(MONTH($I$13)+MOD((B49-1),12)),DATE(YEAR($I$13),MONTH($I$13)+(B49-1)+1,0),DATE(YEAR($I$13),MONTH($I$13)+(B49-1),DAY($I$13))))</f>
        <v/>
      </c>
      <c r="D49" s="97">
        <f>IF(B49="","",I48)</f>
        <v/>
      </c>
      <c r="E49" s="98">
        <f>IF(B49="","",IF(OR(B49=$C$23,$I$18&gt;ROUND((1+$I$17)*I48,2)),ROUND((1+$I$17)*I48,2),$I$18))</f>
        <v/>
      </c>
      <c r="F49" s="47" t="n"/>
      <c r="G49" s="98">
        <f>IF(B49="","",ROUND($I$17*I48,2))</f>
        <v/>
      </c>
      <c r="H49" s="98">
        <f>IF(B49="","",E49-G49+F49)</f>
        <v/>
      </c>
      <c r="I49" s="100">
        <f>IF(B49="","",I48-H49)</f>
        <v/>
      </c>
    </row>
    <row r="50" ht="18" customHeight="1" s="76">
      <c r="A50" s="5" t="n"/>
      <c r="B50" s="60">
        <f>IF(I49="","",IF(OR(B49&gt;=$C$23,ROUND(I49,2)&lt;=0),"",B49+1))</f>
        <v/>
      </c>
      <c r="C50" s="96">
        <f>IF(B50="","",IF(MONTH(DATE(YEAR($I$13),MONTH($I$13)+(B50-1),DAY($I$13)))&gt;(MONTH($I$13)+MOD((B50-1),12)),DATE(YEAR($I$13),MONTH($I$13)+(B50-1)+1,0),DATE(YEAR($I$13),MONTH($I$13)+(B50-1),DAY($I$13))))</f>
        <v/>
      </c>
      <c r="D50" s="97">
        <f>IF(B50="","",I49)</f>
        <v/>
      </c>
      <c r="E50" s="98">
        <f>IF(B50="","",IF(OR(B50=$C$23,$I$18&gt;ROUND((1+$I$17)*I49,2)),ROUND((1+$I$17)*I49,2),$I$18))</f>
        <v/>
      </c>
      <c r="F50" s="47" t="n"/>
      <c r="G50" s="98">
        <f>IF(B50="","",ROUND($I$17*I49,2))</f>
        <v/>
      </c>
      <c r="H50" s="98">
        <f>IF(B50="","",E50-G50+F50)</f>
        <v/>
      </c>
      <c r="I50" s="100">
        <f>IF(B50="","",I49-H50)</f>
        <v/>
      </c>
    </row>
    <row r="51" ht="18" customHeight="1" s="76">
      <c r="A51" s="5" t="n"/>
      <c r="B51" s="60">
        <f>IF(I50="","",IF(OR(B50&gt;=$C$23,ROUND(I50,2)&lt;=0),"",B50+1))</f>
        <v/>
      </c>
      <c r="C51" s="96">
        <f>IF(B51="","",IF(MONTH(DATE(YEAR($I$13),MONTH($I$13)+(B51-1),DAY($I$13)))&gt;(MONTH($I$13)+MOD((B51-1),12)),DATE(YEAR($I$13),MONTH($I$13)+(B51-1)+1,0),DATE(YEAR($I$13),MONTH($I$13)+(B51-1),DAY($I$13))))</f>
        <v/>
      </c>
      <c r="D51" s="97">
        <f>IF(B51="","",I50)</f>
        <v/>
      </c>
      <c r="E51" s="98">
        <f>IF(B51="","",IF(OR(B51=$C$23,$I$18&gt;ROUND((1+$I$17)*I50,2)),ROUND((1+$I$17)*I50,2),$I$18))</f>
        <v/>
      </c>
      <c r="F51" s="47" t="n"/>
      <c r="G51" s="98">
        <f>IF(B51="","",ROUND($I$17*I50,2))</f>
        <v/>
      </c>
      <c r="H51" s="98">
        <f>IF(B51="","",E51-G51+F51)</f>
        <v/>
      </c>
      <c r="I51" s="100">
        <f>IF(B51="","",I50-H51)</f>
        <v/>
      </c>
    </row>
    <row r="52" ht="18" customHeight="1" s="76">
      <c r="A52" s="5" t="n"/>
      <c r="B52" s="60">
        <f>IF(I51="","",IF(OR(B51&gt;=$C$23,ROUND(I51,2)&lt;=0),"",B51+1))</f>
        <v/>
      </c>
      <c r="C52" s="96">
        <f>IF(B52="","",IF(MONTH(DATE(YEAR($I$13),MONTH($I$13)+(B52-1),DAY($I$13)))&gt;(MONTH($I$13)+MOD((B52-1),12)),DATE(YEAR($I$13),MONTH($I$13)+(B52-1)+1,0),DATE(YEAR($I$13),MONTH($I$13)+(B52-1),DAY($I$13))))</f>
        <v/>
      </c>
      <c r="D52" s="97">
        <f>IF(B52="","",I51)</f>
        <v/>
      </c>
      <c r="E52" s="98">
        <f>IF(B52="","",IF(OR(B52=$C$23,$I$18&gt;ROUND((1+$I$17)*I51,2)),ROUND((1+$I$17)*I51,2),$I$18))</f>
        <v/>
      </c>
      <c r="F52" s="47" t="n"/>
      <c r="G52" s="98">
        <f>IF(B52="","",ROUND($I$17*I51,2))</f>
        <v/>
      </c>
      <c r="H52" s="98">
        <f>IF(B52="","",E52-G52+F52)</f>
        <v/>
      </c>
      <c r="I52" s="100">
        <f>IF(B52="","",I51-H52)</f>
        <v/>
      </c>
    </row>
    <row r="53" ht="18" customHeight="1" s="76">
      <c r="A53" s="5" t="n"/>
      <c r="B53" s="60">
        <f>IF(I52="","",IF(OR(B52&gt;=$C$23,ROUND(I52,2)&lt;=0),"",B52+1))</f>
        <v/>
      </c>
      <c r="C53" s="96">
        <f>IF(B53="","",IF(MONTH(DATE(YEAR($I$13),MONTH($I$13)+(B53-1),DAY($I$13)))&gt;(MONTH($I$13)+MOD((B53-1),12)),DATE(YEAR($I$13),MONTH($I$13)+(B53-1)+1,0),DATE(YEAR($I$13),MONTH($I$13)+(B53-1),DAY($I$13))))</f>
        <v/>
      </c>
      <c r="D53" s="97">
        <f>IF(B53="","",I52)</f>
        <v/>
      </c>
      <c r="E53" s="98">
        <f>IF(B53="","",IF(OR(B53=$C$23,$I$18&gt;ROUND((1+$I$17)*I52,2)),ROUND((1+$I$17)*I52,2),$I$18))</f>
        <v/>
      </c>
      <c r="F53" s="47" t="n"/>
      <c r="G53" s="98">
        <f>IF(B53="","",ROUND($I$17*I52,2))</f>
        <v/>
      </c>
      <c r="H53" s="98">
        <f>IF(B53="","",E53-G53+F53)</f>
        <v/>
      </c>
      <c r="I53" s="100">
        <f>IF(B53="","",I52-H53)</f>
        <v/>
      </c>
    </row>
    <row r="54" ht="18" customHeight="1" s="76">
      <c r="A54" s="5" t="n"/>
      <c r="B54" s="60">
        <f>IF(I53="","",IF(OR(B53&gt;=$C$23,ROUND(I53,2)&lt;=0),"",B53+1))</f>
        <v/>
      </c>
      <c r="C54" s="96">
        <f>IF(B54="","",IF(MONTH(DATE(YEAR($I$13),MONTH($I$13)+(B54-1),DAY($I$13)))&gt;(MONTH($I$13)+MOD((B54-1),12)),DATE(YEAR($I$13),MONTH($I$13)+(B54-1)+1,0),DATE(YEAR($I$13),MONTH($I$13)+(B54-1),DAY($I$13))))</f>
        <v/>
      </c>
      <c r="D54" s="97">
        <f>IF(B54="","",I53)</f>
        <v/>
      </c>
      <c r="E54" s="98">
        <f>IF(B54="","",IF(OR(B54=$C$23,$I$18&gt;ROUND((1+$I$17)*I53,2)),ROUND((1+$I$17)*I53,2),$I$18))</f>
        <v/>
      </c>
      <c r="F54" s="47" t="n"/>
      <c r="G54" s="98">
        <f>IF(B54="","",ROUND($I$17*I53,2))</f>
        <v/>
      </c>
      <c r="H54" s="98">
        <f>IF(B54="","",E54-G54+F54)</f>
        <v/>
      </c>
      <c r="I54" s="100">
        <f>IF(B54="","",I53-H54)</f>
        <v/>
      </c>
    </row>
    <row r="55" ht="18" customHeight="1" s="76">
      <c r="A55" s="5" t="n"/>
      <c r="B55" s="60">
        <f>IF(I54="","",IF(OR(B54&gt;=$C$23,ROUND(I54,2)&lt;=0),"",B54+1))</f>
        <v/>
      </c>
      <c r="C55" s="96">
        <f>IF(B55="","",IF(MONTH(DATE(YEAR($I$13),MONTH($I$13)+(B55-1),DAY($I$13)))&gt;(MONTH($I$13)+MOD((B55-1),12)),DATE(YEAR($I$13),MONTH($I$13)+(B55-1)+1,0),DATE(YEAR($I$13),MONTH($I$13)+(B55-1),DAY($I$13))))</f>
        <v/>
      </c>
      <c r="D55" s="97">
        <f>IF(B55="","",I54)</f>
        <v/>
      </c>
      <c r="E55" s="98">
        <f>IF(B55="","",IF(OR(B55=$C$23,$I$18&gt;ROUND((1+$I$17)*I54,2)),ROUND((1+$I$17)*I54,2),$I$18))</f>
        <v/>
      </c>
      <c r="F55" s="47" t="n"/>
      <c r="G55" s="98">
        <f>IF(B55="","",ROUND($I$17*I54,2))</f>
        <v/>
      </c>
      <c r="H55" s="98">
        <f>IF(B55="","",E55-G55+F55)</f>
        <v/>
      </c>
      <c r="I55" s="100">
        <f>IF(B55="","",I54-H55)</f>
        <v/>
      </c>
    </row>
    <row r="56" ht="18" customHeight="1" s="76">
      <c r="A56" s="5" t="n"/>
      <c r="B56" s="60">
        <f>IF(I55="","",IF(OR(B55&gt;=$C$23,ROUND(I55,2)&lt;=0),"",B55+1))</f>
        <v/>
      </c>
      <c r="C56" s="96">
        <f>IF(B56="","",IF(MONTH(DATE(YEAR($I$13),MONTH($I$13)+(B56-1),DAY($I$13)))&gt;(MONTH($I$13)+MOD((B56-1),12)),DATE(YEAR($I$13),MONTH($I$13)+(B56-1)+1,0),DATE(YEAR($I$13),MONTH($I$13)+(B56-1),DAY($I$13))))</f>
        <v/>
      </c>
      <c r="D56" s="97">
        <f>IF(B56="","",I55)</f>
        <v/>
      </c>
      <c r="E56" s="98">
        <f>IF(B56="","",IF(OR(B56=$C$23,$I$18&gt;ROUND((1+$I$17)*I55,2)),ROUND((1+$I$17)*I55,2),$I$18))</f>
        <v/>
      </c>
      <c r="F56" s="47" t="n"/>
      <c r="G56" s="98">
        <f>IF(B56="","",ROUND($I$17*I55,2))</f>
        <v/>
      </c>
      <c r="H56" s="98">
        <f>IF(B56="","",E56-G56+F56)</f>
        <v/>
      </c>
      <c r="I56" s="100">
        <f>IF(B56="","",I55-H56)</f>
        <v/>
      </c>
    </row>
    <row r="57" ht="18" customHeight="1" s="76">
      <c r="A57" s="5" t="n"/>
      <c r="B57" s="60">
        <f>IF(I56="","",IF(OR(B56&gt;=$C$23,ROUND(I56,2)&lt;=0),"",B56+1))</f>
        <v/>
      </c>
      <c r="C57" s="96">
        <f>IF(B57="","",IF(MONTH(DATE(YEAR($I$13),MONTH($I$13)+(B57-1),DAY($I$13)))&gt;(MONTH($I$13)+MOD((B57-1),12)),DATE(YEAR($I$13),MONTH($I$13)+(B57-1)+1,0),DATE(YEAR($I$13),MONTH($I$13)+(B57-1),DAY($I$13))))</f>
        <v/>
      </c>
      <c r="D57" s="97">
        <f>IF(B57="","",I56)</f>
        <v/>
      </c>
      <c r="E57" s="98">
        <f>IF(B57="","",IF(OR(B57=$C$23,$I$18&gt;ROUND((1+$I$17)*I56,2)),ROUND((1+$I$17)*I56,2),$I$18))</f>
        <v/>
      </c>
      <c r="F57" s="47" t="n"/>
      <c r="G57" s="98">
        <f>IF(B57="","",ROUND($I$17*I56,2))</f>
        <v/>
      </c>
      <c r="H57" s="98">
        <f>IF(B57="","",E57-G57+F57)</f>
        <v/>
      </c>
      <c r="I57" s="100">
        <f>IF(B57="","",I56-H57)</f>
        <v/>
      </c>
    </row>
    <row r="58" ht="18" customHeight="1" s="76">
      <c r="A58" s="5" t="n"/>
      <c r="B58" s="60">
        <f>IF(I57="","",IF(OR(B57&gt;=$C$23,ROUND(I57,2)&lt;=0),"",B57+1))</f>
        <v/>
      </c>
      <c r="C58" s="96">
        <f>IF(B58="","",IF(MONTH(DATE(YEAR($I$13),MONTH($I$13)+(B58-1),DAY($I$13)))&gt;(MONTH($I$13)+MOD((B58-1),12)),DATE(YEAR($I$13),MONTH($I$13)+(B58-1)+1,0),DATE(YEAR($I$13),MONTH($I$13)+(B58-1),DAY($I$13))))</f>
        <v/>
      </c>
      <c r="D58" s="97">
        <f>IF(B58="","",I57)</f>
        <v/>
      </c>
      <c r="E58" s="98">
        <f>IF(B58="","",IF(OR(B58=$C$23,$I$18&gt;ROUND((1+$I$17)*I57,2)),ROUND((1+$I$17)*I57,2),$I$18))</f>
        <v/>
      </c>
      <c r="F58" s="47" t="n"/>
      <c r="G58" s="98">
        <f>IF(B58="","",ROUND($I$17*I57,2))</f>
        <v/>
      </c>
      <c r="H58" s="98">
        <f>IF(B58="","",E58-G58+F58)</f>
        <v/>
      </c>
      <c r="I58" s="100">
        <f>IF(B58="","",I57-H58)</f>
        <v/>
      </c>
    </row>
    <row r="59" ht="18" customHeight="1" s="76">
      <c r="A59" s="5" t="n"/>
      <c r="B59" s="60">
        <f>IF(I58="","",IF(OR(B58&gt;=$C$23,ROUND(I58,2)&lt;=0),"",B58+1))</f>
        <v/>
      </c>
      <c r="C59" s="96">
        <f>IF(B59="","",IF(MONTH(DATE(YEAR($I$13),MONTH($I$13)+(B59-1),DAY($I$13)))&gt;(MONTH($I$13)+MOD((B59-1),12)),DATE(YEAR($I$13),MONTH($I$13)+(B59-1)+1,0),DATE(YEAR($I$13),MONTH($I$13)+(B59-1),DAY($I$13))))</f>
        <v/>
      </c>
      <c r="D59" s="97">
        <f>IF(B59="","",I58)</f>
        <v/>
      </c>
      <c r="E59" s="98">
        <f>IF(B59="","",IF(OR(B59=$C$23,$I$18&gt;ROUND((1+$I$17)*I58,2)),ROUND((1+$I$17)*I58,2),$I$18))</f>
        <v/>
      </c>
      <c r="F59" s="47" t="n"/>
      <c r="G59" s="98">
        <f>IF(B59="","",ROUND($I$17*I58,2))</f>
        <v/>
      </c>
      <c r="H59" s="98">
        <f>IF(B59="","",E59-G59+F59)</f>
        <v/>
      </c>
      <c r="I59" s="100">
        <f>IF(B59="","",I58-H59)</f>
        <v/>
      </c>
    </row>
    <row r="60" ht="18" customHeight="1" s="76">
      <c r="A60" s="5" t="n"/>
      <c r="B60" s="60">
        <f>IF(I59="","",IF(OR(B59&gt;=$C$23,ROUND(I59,2)&lt;=0),"",B59+1))</f>
        <v/>
      </c>
      <c r="C60" s="96">
        <f>IF(B60="","",IF(MONTH(DATE(YEAR($I$13),MONTH($I$13)+(B60-1),DAY($I$13)))&gt;(MONTH($I$13)+MOD((B60-1),12)),DATE(YEAR($I$13),MONTH($I$13)+(B60-1)+1,0),DATE(YEAR($I$13),MONTH($I$13)+(B60-1),DAY($I$13))))</f>
        <v/>
      </c>
      <c r="D60" s="97">
        <f>IF(B60="","",I59)</f>
        <v/>
      </c>
      <c r="E60" s="98">
        <f>IF(B60="","",IF(OR(B60=$C$23,$I$18&gt;ROUND((1+$I$17)*I59,2)),ROUND((1+$I$17)*I59,2),$I$18))</f>
        <v/>
      </c>
      <c r="F60" s="47" t="n"/>
      <c r="G60" s="98">
        <f>IF(B60="","",ROUND($I$17*I59,2))</f>
        <v/>
      </c>
      <c r="H60" s="98">
        <f>IF(B60="","",E60-G60+F60)</f>
        <v/>
      </c>
      <c r="I60" s="100">
        <f>IF(B60="","",I59-H60)</f>
        <v/>
      </c>
    </row>
    <row r="61" ht="18" customHeight="1" s="76">
      <c r="A61" s="5" t="n"/>
      <c r="B61" s="60">
        <f>IF(I60="","",IF(OR(B60&gt;=$C$23,ROUND(I60,2)&lt;=0),"",B60+1))</f>
        <v/>
      </c>
      <c r="C61" s="96">
        <f>IF(B61="","",IF(MONTH(DATE(YEAR($I$13),MONTH($I$13)+(B61-1),DAY($I$13)))&gt;(MONTH($I$13)+MOD((B61-1),12)),DATE(YEAR($I$13),MONTH($I$13)+(B61-1)+1,0),DATE(YEAR($I$13),MONTH($I$13)+(B61-1),DAY($I$13))))</f>
        <v/>
      </c>
      <c r="D61" s="97">
        <f>IF(B61="","",I60)</f>
        <v/>
      </c>
      <c r="E61" s="98">
        <f>IF(B61="","",IF(OR(B61=$C$23,$I$18&gt;ROUND((1+$I$17)*I60,2)),ROUND((1+$I$17)*I60,2),$I$18))</f>
        <v/>
      </c>
      <c r="F61" s="47" t="n"/>
      <c r="G61" s="98">
        <f>IF(B61="","",ROUND($I$17*I60,2))</f>
        <v/>
      </c>
      <c r="H61" s="98">
        <f>IF(B61="","",E61-G61+F61)</f>
        <v/>
      </c>
      <c r="I61" s="100">
        <f>IF(B61="","",I60-H61)</f>
        <v/>
      </c>
    </row>
    <row r="62" ht="18" customHeight="1" s="76">
      <c r="A62" s="5" t="n"/>
      <c r="B62" s="60">
        <f>IF(I61="","",IF(OR(B61&gt;=$C$23,ROUND(I61,2)&lt;=0),"",B61+1))</f>
        <v/>
      </c>
      <c r="C62" s="96">
        <f>IF(B62="","",IF(MONTH(DATE(YEAR($I$13),MONTH($I$13)+(B62-1),DAY($I$13)))&gt;(MONTH($I$13)+MOD((B62-1),12)),DATE(YEAR($I$13),MONTH($I$13)+(B62-1)+1,0),DATE(YEAR($I$13),MONTH($I$13)+(B62-1),DAY($I$13))))</f>
        <v/>
      </c>
      <c r="D62" s="97">
        <f>IF(B62="","",I61)</f>
        <v/>
      </c>
      <c r="E62" s="98">
        <f>IF(B62="","",IF(OR(B62=$C$23,$I$18&gt;ROUND((1+$I$17)*I61,2)),ROUND((1+$I$17)*I61,2),$I$18))</f>
        <v/>
      </c>
      <c r="F62" s="47" t="n"/>
      <c r="G62" s="98">
        <f>IF(B62="","",ROUND($I$17*I61,2))</f>
        <v/>
      </c>
      <c r="H62" s="98">
        <f>IF(B62="","",E62-G62+F62)</f>
        <v/>
      </c>
      <c r="I62" s="100">
        <f>IF(B62="","",I61-H62)</f>
        <v/>
      </c>
    </row>
    <row r="63" ht="18" customHeight="1" s="76">
      <c r="A63" s="5" t="n"/>
      <c r="B63" s="60">
        <f>IF(I62="","",IF(OR(B62&gt;=$C$23,ROUND(I62,2)&lt;=0),"",B62+1))</f>
        <v/>
      </c>
      <c r="C63" s="96">
        <f>IF(B63="","",IF(MONTH(DATE(YEAR($I$13),MONTH($I$13)+(B63-1),DAY($I$13)))&gt;(MONTH($I$13)+MOD((B63-1),12)),DATE(YEAR($I$13),MONTH($I$13)+(B63-1)+1,0),DATE(YEAR($I$13),MONTH($I$13)+(B63-1),DAY($I$13))))</f>
        <v/>
      </c>
      <c r="D63" s="97">
        <f>IF(B63="","",I62)</f>
        <v/>
      </c>
      <c r="E63" s="98">
        <f>IF(B63="","",IF(OR(B63=$C$23,$I$18&gt;ROUND((1+$I$17)*I62,2)),ROUND((1+$I$17)*I62,2),$I$18))</f>
        <v/>
      </c>
      <c r="F63" s="47" t="n"/>
      <c r="G63" s="98">
        <f>IF(B63="","",ROUND($I$17*I62,2))</f>
        <v/>
      </c>
      <c r="H63" s="98">
        <f>IF(B63="","",E63-G63+F63)</f>
        <v/>
      </c>
      <c r="I63" s="100">
        <f>IF(B63="","",I62-H63)</f>
        <v/>
      </c>
    </row>
    <row r="64" ht="18" customHeight="1" s="76">
      <c r="A64" s="5" t="n"/>
      <c r="B64" s="60">
        <f>IF(I63="","",IF(OR(B63&gt;=$C$23,ROUND(I63,2)&lt;=0),"",B63+1))</f>
        <v/>
      </c>
      <c r="C64" s="96">
        <f>IF(B64="","",IF(MONTH(DATE(YEAR($I$13),MONTH($I$13)+(B64-1),DAY($I$13)))&gt;(MONTH($I$13)+MOD((B64-1),12)),DATE(YEAR($I$13),MONTH($I$13)+(B64-1)+1,0),DATE(YEAR($I$13),MONTH($I$13)+(B64-1),DAY($I$13))))</f>
        <v/>
      </c>
      <c r="D64" s="97">
        <f>IF(B64="","",I63)</f>
        <v/>
      </c>
      <c r="E64" s="98">
        <f>IF(B64="","",IF(OR(B64=$C$23,$I$18&gt;ROUND((1+$I$17)*I63,2)),ROUND((1+$I$17)*I63,2),$I$18))</f>
        <v/>
      </c>
      <c r="F64" s="47" t="n"/>
      <c r="G64" s="98">
        <f>IF(B64="","",ROUND($I$17*I63,2))</f>
        <v/>
      </c>
      <c r="H64" s="98">
        <f>IF(B64="","",E64-G64+F64)</f>
        <v/>
      </c>
      <c r="I64" s="100">
        <f>IF(B64="","",I63-H64)</f>
        <v/>
      </c>
    </row>
    <row r="65" ht="18" customHeight="1" s="76">
      <c r="A65" s="5" t="n"/>
      <c r="B65" s="60">
        <f>IF(I64="","",IF(OR(B64&gt;=$C$23,ROUND(I64,2)&lt;=0),"",B64+1))</f>
        <v/>
      </c>
      <c r="C65" s="96">
        <f>IF(B65="","",IF(MONTH(DATE(YEAR($I$13),MONTH($I$13)+(B65-1),DAY($I$13)))&gt;(MONTH($I$13)+MOD((B65-1),12)),DATE(YEAR($I$13),MONTH($I$13)+(B65-1)+1,0),DATE(YEAR($I$13),MONTH($I$13)+(B65-1),DAY($I$13))))</f>
        <v/>
      </c>
      <c r="D65" s="97">
        <f>IF(B65="","",I64)</f>
        <v/>
      </c>
      <c r="E65" s="98">
        <f>IF(B65="","",IF(OR(B65=$C$23,$I$18&gt;ROUND((1+$I$17)*I64,2)),ROUND((1+$I$17)*I64,2),$I$18))</f>
        <v/>
      </c>
      <c r="F65" s="47" t="n"/>
      <c r="G65" s="98">
        <f>IF(B65="","",ROUND($I$17*I64,2))</f>
        <v/>
      </c>
      <c r="H65" s="98">
        <f>IF(B65="","",E65-G65+F65)</f>
        <v/>
      </c>
      <c r="I65" s="100">
        <f>IF(B65="","",I64-H65)</f>
        <v/>
      </c>
    </row>
    <row r="66" ht="18" customHeight="1" s="76">
      <c r="A66" s="5" t="n"/>
      <c r="B66" s="60">
        <f>IF(I65="","",IF(OR(B65&gt;=$C$23,ROUND(I65,2)&lt;=0),"",B65+1))</f>
        <v/>
      </c>
      <c r="C66" s="96">
        <f>IF(B66="","",IF(MONTH(DATE(YEAR($I$13),MONTH($I$13)+(B66-1),DAY($I$13)))&gt;(MONTH($I$13)+MOD((B66-1),12)),DATE(YEAR($I$13),MONTH($I$13)+(B66-1)+1,0),DATE(YEAR($I$13),MONTH($I$13)+(B66-1),DAY($I$13))))</f>
        <v/>
      </c>
      <c r="D66" s="97">
        <f>IF(B66="","",I65)</f>
        <v/>
      </c>
      <c r="E66" s="98">
        <f>IF(B66="","",IF(OR(B66=$C$23,$I$18&gt;ROUND((1+$I$17)*I65,2)),ROUND((1+$I$17)*I65,2),$I$18))</f>
        <v/>
      </c>
      <c r="F66" s="47" t="n"/>
      <c r="G66" s="98">
        <f>IF(B66="","",ROUND($I$17*I65,2))</f>
        <v/>
      </c>
      <c r="H66" s="98">
        <f>IF(B66="","",E66-G66+F66)</f>
        <v/>
      </c>
      <c r="I66" s="100">
        <f>IF(B66="","",I65-H66)</f>
        <v/>
      </c>
    </row>
    <row r="67" ht="18" customHeight="1" s="76">
      <c r="A67" s="5" t="n"/>
      <c r="B67" s="60">
        <f>IF(I66="","",IF(OR(B66&gt;=$C$23,ROUND(I66,2)&lt;=0),"",B66+1))</f>
        <v/>
      </c>
      <c r="C67" s="96">
        <f>IF(B67="","",IF(MONTH(DATE(YEAR($I$13),MONTH($I$13)+(B67-1),DAY($I$13)))&gt;(MONTH($I$13)+MOD((B67-1),12)),DATE(YEAR($I$13),MONTH($I$13)+(B67-1)+1,0),DATE(YEAR($I$13),MONTH($I$13)+(B67-1),DAY($I$13))))</f>
        <v/>
      </c>
      <c r="D67" s="97">
        <f>IF(B67="","",I66)</f>
        <v/>
      </c>
      <c r="E67" s="98">
        <f>IF(B67="","",IF(OR(B67=$C$23,$I$18&gt;ROUND((1+$I$17)*I66,2)),ROUND((1+$I$17)*I66,2),$I$18))</f>
        <v/>
      </c>
      <c r="F67" s="47" t="n"/>
      <c r="G67" s="98">
        <f>IF(B67="","",ROUND($I$17*I66,2))</f>
        <v/>
      </c>
      <c r="H67" s="98">
        <f>IF(B67="","",E67-G67+F67)</f>
        <v/>
      </c>
      <c r="I67" s="100">
        <f>IF(B67="","",I66-H67)</f>
        <v/>
      </c>
    </row>
    <row r="68" ht="18" customHeight="1" s="76">
      <c r="A68" s="5" t="n"/>
      <c r="B68" s="60">
        <f>IF(I67="","",IF(OR(B67&gt;=$C$23,ROUND(I67,2)&lt;=0),"",B67+1))</f>
        <v/>
      </c>
      <c r="C68" s="96">
        <f>IF(B68="","",IF(MONTH(DATE(YEAR($I$13),MONTH($I$13)+(B68-1),DAY($I$13)))&gt;(MONTH($I$13)+MOD((B68-1),12)),DATE(YEAR($I$13),MONTH($I$13)+(B68-1)+1,0),DATE(YEAR($I$13),MONTH($I$13)+(B68-1),DAY($I$13))))</f>
        <v/>
      </c>
      <c r="D68" s="97">
        <f>IF(B68="","",I67)</f>
        <v/>
      </c>
      <c r="E68" s="98">
        <f>IF(B68="","",IF(OR(B68=$C$23,$I$18&gt;ROUND((1+$I$17)*I67,2)),ROUND((1+$I$17)*I67,2),$I$18))</f>
        <v/>
      </c>
      <c r="F68" s="47" t="n"/>
      <c r="G68" s="98">
        <f>IF(B68="","",ROUND($I$17*I67,2))</f>
        <v/>
      </c>
      <c r="H68" s="98">
        <f>IF(B68="","",E68-G68+F68)</f>
        <v/>
      </c>
      <c r="I68" s="100">
        <f>IF(B68="","",I67-H68)</f>
        <v/>
      </c>
    </row>
    <row r="69" ht="18" customHeight="1" s="76">
      <c r="A69" s="5" t="n"/>
      <c r="B69" s="60">
        <f>IF(I68="","",IF(OR(B68&gt;=$C$23,ROUND(I68,2)&lt;=0),"",B68+1))</f>
        <v/>
      </c>
      <c r="C69" s="96">
        <f>IF(B69="","",IF(MONTH(DATE(YEAR($I$13),MONTH($I$13)+(B69-1),DAY($I$13)))&gt;(MONTH($I$13)+MOD((B69-1),12)),DATE(YEAR($I$13),MONTH($I$13)+(B69-1)+1,0),DATE(YEAR($I$13),MONTH($I$13)+(B69-1),DAY($I$13))))</f>
        <v/>
      </c>
      <c r="D69" s="97">
        <f>IF(B69="","",I68)</f>
        <v/>
      </c>
      <c r="E69" s="98">
        <f>IF(B69="","",IF(OR(B69=$C$23,$I$18&gt;ROUND((1+$I$17)*I68,2)),ROUND((1+$I$17)*I68,2),$I$18))</f>
        <v/>
      </c>
      <c r="F69" s="47" t="n"/>
      <c r="G69" s="98">
        <f>IF(B69="","",ROUND($I$17*I68,2))</f>
        <v/>
      </c>
      <c r="H69" s="98">
        <f>IF(B69="","",E69-G69+F69)</f>
        <v/>
      </c>
      <c r="I69" s="100">
        <f>IF(B69="","",I68-H69)</f>
        <v/>
      </c>
    </row>
    <row r="70" ht="18" customHeight="1" s="76">
      <c r="A70" s="5" t="n"/>
      <c r="B70" s="60">
        <f>IF(I69="","",IF(OR(B69&gt;=$C$23,ROUND(I69,2)&lt;=0),"",B69+1))</f>
        <v/>
      </c>
      <c r="C70" s="96">
        <f>IF(B70="","",IF(MONTH(DATE(YEAR($I$13),MONTH($I$13)+(B70-1),DAY($I$13)))&gt;(MONTH($I$13)+MOD((B70-1),12)),DATE(YEAR($I$13),MONTH($I$13)+(B70-1)+1,0),DATE(YEAR($I$13),MONTH($I$13)+(B70-1),DAY($I$13))))</f>
        <v/>
      </c>
      <c r="D70" s="97">
        <f>IF(B70="","",I69)</f>
        <v/>
      </c>
      <c r="E70" s="98">
        <f>IF(B70="","",IF(OR(B70=$C$23,$I$18&gt;ROUND((1+$I$17)*I69,2)),ROUND((1+$I$17)*I69,2),$I$18))</f>
        <v/>
      </c>
      <c r="F70" s="47" t="n"/>
      <c r="G70" s="98">
        <f>IF(B70="","",ROUND($I$17*I69,2))</f>
        <v/>
      </c>
      <c r="H70" s="98">
        <f>IF(B70="","",E70-G70+F70)</f>
        <v/>
      </c>
      <c r="I70" s="100">
        <f>IF(B70="","",I69-H70)</f>
        <v/>
      </c>
    </row>
    <row r="71" ht="18" customHeight="1" s="76">
      <c r="A71" s="5" t="n"/>
      <c r="B71" s="60">
        <f>IF(I70="","",IF(OR(B70&gt;=$C$23,ROUND(I70,2)&lt;=0),"",B70+1))</f>
        <v/>
      </c>
      <c r="C71" s="96">
        <f>IF(B71="","",IF(MONTH(DATE(YEAR($I$13),MONTH($I$13)+(B71-1),DAY($I$13)))&gt;(MONTH($I$13)+MOD((B71-1),12)),DATE(YEAR($I$13),MONTH($I$13)+(B71-1)+1,0),DATE(YEAR($I$13),MONTH($I$13)+(B71-1),DAY($I$13))))</f>
        <v/>
      </c>
      <c r="D71" s="97">
        <f>IF(B71="","",I70)</f>
        <v/>
      </c>
      <c r="E71" s="98">
        <f>IF(B71="","",IF(OR(B71=$C$23,$I$18&gt;ROUND((1+$I$17)*I70,2)),ROUND((1+$I$17)*I70,2),$I$18))</f>
        <v/>
      </c>
      <c r="F71" s="47" t="n"/>
      <c r="G71" s="98">
        <f>IF(B71="","",ROUND($I$17*I70,2))</f>
        <v/>
      </c>
      <c r="H71" s="98">
        <f>IF(B71="","",E71-G71+F71)</f>
        <v/>
      </c>
      <c r="I71" s="100">
        <f>IF(B71="","",I70-H71)</f>
        <v/>
      </c>
    </row>
    <row r="72" ht="18" customHeight="1" s="76">
      <c r="A72" s="5" t="n"/>
      <c r="B72" s="60">
        <f>IF(I71="","",IF(OR(B71&gt;=$C$23,ROUND(I71,2)&lt;=0),"",B71+1))</f>
        <v/>
      </c>
      <c r="C72" s="96">
        <f>IF(B72="","",IF(MONTH(DATE(YEAR($I$13),MONTH($I$13)+(B72-1),DAY($I$13)))&gt;(MONTH($I$13)+MOD((B72-1),12)),DATE(YEAR($I$13),MONTH($I$13)+(B72-1)+1,0),DATE(YEAR($I$13),MONTH($I$13)+(B72-1),DAY($I$13))))</f>
        <v/>
      </c>
      <c r="D72" s="97">
        <f>IF(B72="","",I71)</f>
        <v/>
      </c>
      <c r="E72" s="98">
        <f>IF(B72="","",IF(OR(B72=$C$23,$I$18&gt;ROUND((1+$I$17)*I71,2)),ROUND((1+$I$17)*I71,2),$I$18))</f>
        <v/>
      </c>
      <c r="F72" s="47" t="n"/>
      <c r="G72" s="98">
        <f>IF(B72="","",ROUND($I$17*I71,2))</f>
        <v/>
      </c>
      <c r="H72" s="98">
        <f>IF(B72="","",E72-G72+F72)</f>
        <v/>
      </c>
      <c r="I72" s="100">
        <f>IF(B72="","",I71-H72)</f>
        <v/>
      </c>
    </row>
    <row r="73" ht="18" customHeight="1" s="76">
      <c r="A73" s="5" t="n"/>
      <c r="B73" s="60">
        <f>IF(I72="","",IF(OR(B72&gt;=$C$23,ROUND(I72,2)&lt;=0),"",B72+1))</f>
        <v/>
      </c>
      <c r="C73" s="96">
        <f>IF(B73="","",IF(MONTH(DATE(YEAR($I$13),MONTH($I$13)+(B73-1),DAY($I$13)))&gt;(MONTH($I$13)+MOD((B73-1),12)),DATE(YEAR($I$13),MONTH($I$13)+(B73-1)+1,0),DATE(YEAR($I$13),MONTH($I$13)+(B73-1),DAY($I$13))))</f>
        <v/>
      </c>
      <c r="D73" s="97">
        <f>IF(B73="","",I72)</f>
        <v/>
      </c>
      <c r="E73" s="98">
        <f>IF(B73="","",IF(OR(B73=$C$23,$I$18&gt;ROUND((1+$I$17)*I72,2)),ROUND((1+$I$17)*I72,2),$I$18))</f>
        <v/>
      </c>
      <c r="F73" s="47" t="n"/>
      <c r="G73" s="98">
        <f>IF(B73="","",ROUND($I$17*I72,2))</f>
        <v/>
      </c>
      <c r="H73" s="98">
        <f>IF(B73="","",E73-G73+F73)</f>
        <v/>
      </c>
      <c r="I73" s="100">
        <f>IF(B73="","",I72-H73)</f>
        <v/>
      </c>
    </row>
    <row r="74" ht="18" customHeight="1" s="76">
      <c r="A74" s="5" t="n"/>
      <c r="B74" s="60">
        <f>IF(I73="","",IF(OR(B73&gt;=$C$23,ROUND(I73,2)&lt;=0),"",B73+1))</f>
        <v/>
      </c>
      <c r="C74" s="96">
        <f>IF(B74="","",IF(MONTH(DATE(YEAR($I$13),MONTH($I$13)+(B74-1),DAY($I$13)))&gt;(MONTH($I$13)+MOD((B74-1),12)),DATE(YEAR($I$13),MONTH($I$13)+(B74-1)+1,0),DATE(YEAR($I$13),MONTH($I$13)+(B74-1),DAY($I$13))))</f>
        <v/>
      </c>
      <c r="D74" s="97">
        <f>IF(B74="","",I73)</f>
        <v/>
      </c>
      <c r="E74" s="98">
        <f>IF(B74="","",IF(OR(B74=$C$23,$I$18&gt;ROUND((1+$I$17)*I73,2)),ROUND((1+$I$17)*I73,2),$I$18))</f>
        <v/>
      </c>
      <c r="F74" s="47" t="n"/>
      <c r="G74" s="98">
        <f>IF(B74="","",ROUND($I$17*I73,2))</f>
        <v/>
      </c>
      <c r="H74" s="98">
        <f>IF(B74="","",E74-G74+F74)</f>
        <v/>
      </c>
      <c r="I74" s="100">
        <f>IF(B74="","",I73-H74)</f>
        <v/>
      </c>
    </row>
    <row r="75" ht="18" customHeight="1" s="76">
      <c r="A75" s="5" t="n"/>
      <c r="B75" s="60">
        <f>IF(I74="","",IF(OR(B74&gt;=$C$23,ROUND(I74,2)&lt;=0),"",B74+1))</f>
        <v/>
      </c>
      <c r="C75" s="96">
        <f>IF(B75="","",IF(MONTH(DATE(YEAR($I$13),MONTH($I$13)+(B75-1),DAY($I$13)))&gt;(MONTH($I$13)+MOD((B75-1),12)),DATE(YEAR($I$13),MONTH($I$13)+(B75-1)+1,0),DATE(YEAR($I$13),MONTH($I$13)+(B75-1),DAY($I$13))))</f>
        <v/>
      </c>
      <c r="D75" s="97">
        <f>IF(B75="","",I74)</f>
        <v/>
      </c>
      <c r="E75" s="98">
        <f>IF(B75="","",IF(OR(B75=$C$23,$I$18&gt;ROUND((1+$I$17)*I74,2)),ROUND((1+$I$17)*I74,2),$I$18))</f>
        <v/>
      </c>
      <c r="F75" s="47" t="n"/>
      <c r="G75" s="98">
        <f>IF(B75="","",ROUND($I$17*I74,2))</f>
        <v/>
      </c>
      <c r="H75" s="98">
        <f>IF(B75="","",E75-G75+F75)</f>
        <v/>
      </c>
      <c r="I75" s="100">
        <f>IF(B75="","",I74-H75)</f>
        <v/>
      </c>
    </row>
    <row r="76" ht="18" customHeight="1" s="76">
      <c r="A76" s="5" t="n"/>
      <c r="B76" s="60">
        <f>IF(I75="","",IF(OR(B75&gt;=$C$23,ROUND(I75,2)&lt;=0),"",B75+1))</f>
        <v/>
      </c>
      <c r="C76" s="96">
        <f>IF(B76="","",IF(MONTH(DATE(YEAR($I$13),MONTH($I$13)+(B76-1),DAY($I$13)))&gt;(MONTH($I$13)+MOD((B76-1),12)),DATE(YEAR($I$13),MONTH($I$13)+(B76-1)+1,0),DATE(YEAR($I$13),MONTH($I$13)+(B76-1),DAY($I$13))))</f>
        <v/>
      </c>
      <c r="D76" s="97">
        <f>IF(B76="","",I75)</f>
        <v/>
      </c>
      <c r="E76" s="98">
        <f>IF(B76="","",IF(OR(B76=$C$23,$I$18&gt;ROUND((1+$I$17)*I75,2)),ROUND((1+$I$17)*I75,2),$I$18))</f>
        <v/>
      </c>
      <c r="F76" s="47" t="n"/>
      <c r="G76" s="98">
        <f>IF(B76="","",ROUND($I$17*I75,2))</f>
        <v/>
      </c>
      <c r="H76" s="98">
        <f>IF(B76="","",E76-G76+F76)</f>
        <v/>
      </c>
      <c r="I76" s="100">
        <f>IF(B76="","",I75-H76)</f>
        <v/>
      </c>
    </row>
    <row r="77" ht="18" customHeight="1" s="76">
      <c r="A77" s="5" t="n"/>
      <c r="B77" s="60">
        <f>IF(I76="","",IF(OR(B76&gt;=$C$23,ROUND(I76,2)&lt;=0),"",B76+1))</f>
        <v/>
      </c>
      <c r="C77" s="96">
        <f>IF(B77="","",IF(MONTH(DATE(YEAR($I$13),MONTH($I$13)+(B77-1),DAY($I$13)))&gt;(MONTH($I$13)+MOD((B77-1),12)),DATE(YEAR($I$13),MONTH($I$13)+(B77-1)+1,0),DATE(YEAR($I$13),MONTH($I$13)+(B77-1),DAY($I$13))))</f>
        <v/>
      </c>
      <c r="D77" s="97">
        <f>IF(B77="","",I76)</f>
        <v/>
      </c>
      <c r="E77" s="98">
        <f>IF(B77="","",IF(OR(B77=$C$23,$I$18&gt;ROUND((1+$I$17)*I76,2)),ROUND((1+$I$17)*I76,2),$I$18))</f>
        <v/>
      </c>
      <c r="F77" s="47" t="n"/>
      <c r="G77" s="98">
        <f>IF(B77="","",ROUND($I$17*I76,2))</f>
        <v/>
      </c>
      <c r="H77" s="98">
        <f>IF(B77="","",E77-G77+F77)</f>
        <v/>
      </c>
      <c r="I77" s="100">
        <f>IF(B77="","",I76-H77)</f>
        <v/>
      </c>
    </row>
    <row r="78" ht="18" customHeight="1" s="76">
      <c r="A78" s="5" t="n"/>
      <c r="B78" s="60">
        <f>IF(I77="","",IF(OR(B77&gt;=$C$23,ROUND(I77,2)&lt;=0),"",B77+1))</f>
        <v/>
      </c>
      <c r="C78" s="96">
        <f>IF(B78="","",IF(MONTH(DATE(YEAR($I$13),MONTH($I$13)+(B78-1),DAY($I$13)))&gt;(MONTH($I$13)+MOD((B78-1),12)),DATE(YEAR($I$13),MONTH($I$13)+(B78-1)+1,0),DATE(YEAR($I$13),MONTH($I$13)+(B78-1),DAY($I$13))))</f>
        <v/>
      </c>
      <c r="D78" s="97">
        <f>IF(B78="","",I77)</f>
        <v/>
      </c>
      <c r="E78" s="98">
        <f>IF(B78="","",IF(OR(B78=$C$23,$I$18&gt;ROUND((1+$I$17)*I77,2)),ROUND((1+$I$17)*I77,2),$I$18))</f>
        <v/>
      </c>
      <c r="F78" s="47" t="n"/>
      <c r="G78" s="98">
        <f>IF(B78="","",ROUND($I$17*I77,2))</f>
        <v/>
      </c>
      <c r="H78" s="98">
        <f>IF(B78="","",E78-G78+F78)</f>
        <v/>
      </c>
      <c r="I78" s="100">
        <f>IF(B78="","",I77-H78)</f>
        <v/>
      </c>
    </row>
    <row r="79" ht="18" customHeight="1" s="76">
      <c r="A79" s="5" t="n"/>
      <c r="B79" s="60">
        <f>IF(I78="","",IF(OR(B78&gt;=$C$23,ROUND(I78,2)&lt;=0),"",B78+1))</f>
        <v/>
      </c>
      <c r="C79" s="96">
        <f>IF(B79="","",IF(MONTH(DATE(YEAR($I$13),MONTH($I$13)+(B79-1),DAY($I$13)))&gt;(MONTH($I$13)+MOD((B79-1),12)),DATE(YEAR($I$13),MONTH($I$13)+(B79-1)+1,0),DATE(YEAR($I$13),MONTH($I$13)+(B79-1),DAY($I$13))))</f>
        <v/>
      </c>
      <c r="D79" s="97">
        <f>IF(B79="","",I78)</f>
        <v/>
      </c>
      <c r="E79" s="98">
        <f>IF(B79="","",IF(OR(B79=$C$23,$I$18&gt;ROUND((1+$I$17)*I78,2)),ROUND((1+$I$17)*I78,2),$I$18))</f>
        <v/>
      </c>
      <c r="F79" s="47" t="n"/>
      <c r="G79" s="98">
        <f>IF(B79="","",ROUND($I$17*I78,2))</f>
        <v/>
      </c>
      <c r="H79" s="98">
        <f>IF(B79="","",E79-G79+F79)</f>
        <v/>
      </c>
      <c r="I79" s="100">
        <f>IF(B79="","",I78-H79)</f>
        <v/>
      </c>
    </row>
    <row r="80" ht="18" customHeight="1" s="76">
      <c r="A80" s="5" t="n"/>
      <c r="B80" s="60">
        <f>IF(I79="","",IF(OR(B79&gt;=$C$23,ROUND(I79,2)&lt;=0),"",B79+1))</f>
        <v/>
      </c>
      <c r="C80" s="96">
        <f>IF(B80="","",IF(MONTH(DATE(YEAR($I$13),MONTH($I$13)+(B80-1),DAY($I$13)))&gt;(MONTH($I$13)+MOD((B80-1),12)),DATE(YEAR($I$13),MONTH($I$13)+(B80-1)+1,0),DATE(YEAR($I$13),MONTH($I$13)+(B80-1),DAY($I$13))))</f>
        <v/>
      </c>
      <c r="D80" s="97">
        <f>IF(B80="","",I79)</f>
        <v/>
      </c>
      <c r="E80" s="98">
        <f>IF(B80="","",IF(OR(B80=$C$23,$I$18&gt;ROUND((1+$I$17)*I79,2)),ROUND((1+$I$17)*I79,2),$I$18))</f>
        <v/>
      </c>
      <c r="F80" s="47" t="n"/>
      <c r="G80" s="98">
        <f>IF(B80="","",ROUND($I$17*I79,2))</f>
        <v/>
      </c>
      <c r="H80" s="98">
        <f>IF(B80="","",E80-G80+F80)</f>
        <v/>
      </c>
      <c r="I80" s="100">
        <f>IF(B80="","",I79-H80)</f>
        <v/>
      </c>
    </row>
    <row r="81" ht="18" customHeight="1" s="76">
      <c r="A81" s="5" t="n"/>
      <c r="B81" s="60">
        <f>IF(I80="","",IF(OR(B80&gt;=$C$23,ROUND(I80,2)&lt;=0),"",B80+1))</f>
        <v/>
      </c>
      <c r="C81" s="96">
        <f>IF(B81="","",IF(MONTH(DATE(YEAR($I$13),MONTH($I$13)+(B81-1),DAY($I$13)))&gt;(MONTH($I$13)+MOD((B81-1),12)),DATE(YEAR($I$13),MONTH($I$13)+(B81-1)+1,0),DATE(YEAR($I$13),MONTH($I$13)+(B81-1),DAY($I$13))))</f>
        <v/>
      </c>
      <c r="D81" s="97">
        <f>IF(B81="","",I80)</f>
        <v/>
      </c>
      <c r="E81" s="98">
        <f>IF(B81="","",IF(OR(B81=$C$23,$I$18&gt;ROUND((1+$I$17)*I80,2)),ROUND((1+$I$17)*I80,2),$I$18))</f>
        <v/>
      </c>
      <c r="F81" s="47" t="n"/>
      <c r="G81" s="98">
        <f>IF(B81="","",ROUND($I$17*I80,2))</f>
        <v/>
      </c>
      <c r="H81" s="98">
        <f>IF(B81="","",E81-G81+F81)</f>
        <v/>
      </c>
      <c r="I81" s="100">
        <f>IF(B81="","",I80-H81)</f>
        <v/>
      </c>
    </row>
    <row r="82" ht="18" customHeight="1" s="76">
      <c r="A82" s="5" t="n"/>
      <c r="B82" s="60">
        <f>IF(I81="","",IF(OR(B81&gt;=$C$23,ROUND(I81,2)&lt;=0),"",B81+1))</f>
        <v/>
      </c>
      <c r="C82" s="96">
        <f>IF(B82="","",IF(MONTH(DATE(YEAR($I$13),MONTH($I$13)+(B82-1),DAY($I$13)))&gt;(MONTH($I$13)+MOD((B82-1),12)),DATE(YEAR($I$13),MONTH($I$13)+(B82-1)+1,0),DATE(YEAR($I$13),MONTH($I$13)+(B82-1),DAY($I$13))))</f>
        <v/>
      </c>
      <c r="D82" s="97">
        <f>IF(B82="","",I81)</f>
        <v/>
      </c>
      <c r="E82" s="98">
        <f>IF(B82="","",IF(OR(B82=$C$23,$I$18&gt;ROUND((1+$I$17)*I81,2)),ROUND((1+$I$17)*I81,2),$I$18))</f>
        <v/>
      </c>
      <c r="F82" s="47" t="n"/>
      <c r="G82" s="98">
        <f>IF(B82="","",ROUND($I$17*I81,2))</f>
        <v/>
      </c>
      <c r="H82" s="98">
        <f>IF(B82="","",E82-G82+F82)</f>
        <v/>
      </c>
      <c r="I82" s="100">
        <f>IF(B82="","",I81-H82)</f>
        <v/>
      </c>
    </row>
    <row r="83" ht="18" customHeight="1" s="76">
      <c r="A83" s="5" t="n"/>
      <c r="B83" s="60">
        <f>IF(I82="","",IF(OR(B82&gt;=$C$23,ROUND(I82,2)&lt;=0),"",B82+1))</f>
        <v/>
      </c>
      <c r="C83" s="96">
        <f>IF(B83="","",IF(MONTH(DATE(YEAR($I$13),MONTH($I$13)+(B83-1),DAY($I$13)))&gt;(MONTH($I$13)+MOD((B83-1),12)),DATE(YEAR($I$13),MONTH($I$13)+(B83-1)+1,0),DATE(YEAR($I$13),MONTH($I$13)+(B83-1),DAY($I$13))))</f>
        <v/>
      </c>
      <c r="D83" s="97">
        <f>IF(B83="","",I82)</f>
        <v/>
      </c>
      <c r="E83" s="98">
        <f>IF(B83="","",IF(OR(B83=$C$23,$I$18&gt;ROUND((1+$I$17)*I82,2)),ROUND((1+$I$17)*I82,2),$I$18))</f>
        <v/>
      </c>
      <c r="F83" s="47" t="n"/>
      <c r="G83" s="98">
        <f>IF(B83="","",ROUND($I$17*I82,2))</f>
        <v/>
      </c>
      <c r="H83" s="98">
        <f>IF(B83="","",E83-G83+F83)</f>
        <v/>
      </c>
      <c r="I83" s="100">
        <f>IF(B83="","",I82-H83)</f>
        <v/>
      </c>
    </row>
    <row r="84" ht="18" customHeight="1" s="76">
      <c r="A84" s="5" t="n"/>
      <c r="B84" s="60">
        <f>IF(I83="","",IF(OR(B83&gt;=$C$23,ROUND(I83,2)&lt;=0),"",B83+1))</f>
        <v/>
      </c>
      <c r="C84" s="96">
        <f>IF(B84="","",IF(MONTH(DATE(YEAR($I$13),MONTH($I$13)+(B84-1),DAY($I$13)))&gt;(MONTH($I$13)+MOD((B84-1),12)),DATE(YEAR($I$13),MONTH($I$13)+(B84-1)+1,0),DATE(YEAR($I$13),MONTH($I$13)+(B84-1),DAY($I$13))))</f>
        <v/>
      </c>
      <c r="D84" s="97">
        <f>IF(B84="","",I83)</f>
        <v/>
      </c>
      <c r="E84" s="98">
        <f>IF(B84="","",IF(OR(B84=$C$23,$I$18&gt;ROUND((1+$I$17)*I83,2)),ROUND((1+$I$17)*I83,2),$I$18))</f>
        <v/>
      </c>
      <c r="F84" s="47" t="n"/>
      <c r="G84" s="98">
        <f>IF(B84="","",ROUND($I$17*I83,2))</f>
        <v/>
      </c>
      <c r="H84" s="98">
        <f>IF(B84="","",E84-G84+F84)</f>
        <v/>
      </c>
      <c r="I84" s="100">
        <f>IF(B84="","",I83-H84)</f>
        <v/>
      </c>
    </row>
    <row r="85" ht="18" customHeight="1" s="76">
      <c r="A85" s="5" t="n"/>
      <c r="B85" s="60">
        <f>IF(I84="","",IF(OR(B84&gt;=$C$23,ROUND(I84,2)&lt;=0),"",B84+1))</f>
        <v/>
      </c>
      <c r="C85" s="96">
        <f>IF(B85="","",IF(MONTH(DATE(YEAR($I$13),MONTH($I$13)+(B85-1),DAY($I$13)))&gt;(MONTH($I$13)+MOD((B85-1),12)),DATE(YEAR($I$13),MONTH($I$13)+(B85-1)+1,0),DATE(YEAR($I$13),MONTH($I$13)+(B85-1),DAY($I$13))))</f>
        <v/>
      </c>
      <c r="D85" s="97">
        <f>IF(B85="","",I84)</f>
        <v/>
      </c>
      <c r="E85" s="98">
        <f>IF(B85="","",IF(OR(B85=$C$23,$I$18&gt;ROUND((1+$I$17)*I84,2)),ROUND((1+$I$17)*I84,2),$I$18))</f>
        <v/>
      </c>
      <c r="F85" s="47" t="n"/>
      <c r="G85" s="98">
        <f>IF(B85="","",ROUND($I$17*I84,2))</f>
        <v/>
      </c>
      <c r="H85" s="98">
        <f>IF(B85="","",E85-G85+F85)</f>
        <v/>
      </c>
      <c r="I85" s="100">
        <f>IF(B85="","",I84-H85)</f>
        <v/>
      </c>
    </row>
    <row r="86" ht="18" customHeight="1" s="76">
      <c r="A86" s="5" t="n"/>
      <c r="B86" s="60">
        <f>IF(I85="","",IF(OR(B85&gt;=$C$23,ROUND(I85,2)&lt;=0),"",B85+1))</f>
        <v/>
      </c>
      <c r="C86" s="96">
        <f>IF(B86="","",IF(MONTH(DATE(YEAR($I$13),MONTH($I$13)+(B86-1),DAY($I$13)))&gt;(MONTH($I$13)+MOD((B86-1),12)),DATE(YEAR($I$13),MONTH($I$13)+(B86-1)+1,0),DATE(YEAR($I$13),MONTH($I$13)+(B86-1),DAY($I$13))))</f>
        <v/>
      </c>
      <c r="D86" s="97">
        <f>IF(B86="","",I85)</f>
        <v/>
      </c>
      <c r="E86" s="98">
        <f>IF(B86="","",IF(OR(B86=$C$23,$I$18&gt;ROUND((1+$I$17)*I85,2)),ROUND((1+$I$17)*I85,2),$I$18))</f>
        <v/>
      </c>
      <c r="F86" s="47" t="n"/>
      <c r="G86" s="98">
        <f>IF(B86="","",ROUND($I$17*I85,2))</f>
        <v/>
      </c>
      <c r="H86" s="98">
        <f>IF(B86="","",E86-G86+F86)</f>
        <v/>
      </c>
      <c r="I86" s="100">
        <f>IF(B86="","",I85-H86)</f>
        <v/>
      </c>
    </row>
    <row r="87" ht="18" customHeight="1" s="76">
      <c r="A87" s="5" t="n"/>
      <c r="B87" s="60">
        <f>IF(I86="","",IF(OR(B86&gt;=$C$23,ROUND(I86,2)&lt;=0),"",B86+1))</f>
        <v/>
      </c>
      <c r="C87" s="96">
        <f>IF(B87="","",IF(MONTH(DATE(YEAR($I$13),MONTH($I$13)+(B87-1),DAY($I$13)))&gt;(MONTH($I$13)+MOD((B87-1),12)),DATE(YEAR($I$13),MONTH($I$13)+(B87-1)+1,0),DATE(YEAR($I$13),MONTH($I$13)+(B87-1),DAY($I$13))))</f>
        <v/>
      </c>
      <c r="D87" s="97">
        <f>IF(B87="","",I86)</f>
        <v/>
      </c>
      <c r="E87" s="98">
        <f>IF(B87="","",IF(OR(B87=$C$23,$I$18&gt;ROUND((1+$I$17)*I86,2)),ROUND((1+$I$17)*I86,2),$I$18))</f>
        <v/>
      </c>
      <c r="F87" s="47" t="n"/>
      <c r="G87" s="98">
        <f>IF(B87="","",ROUND($I$17*I86,2))</f>
        <v/>
      </c>
      <c r="H87" s="98">
        <f>IF(B87="","",E87-G87+F87)</f>
        <v/>
      </c>
      <c r="I87" s="100">
        <f>IF(B87="","",I86-H87)</f>
        <v/>
      </c>
    </row>
    <row r="88" ht="18" customHeight="1" s="76">
      <c r="A88" s="5" t="n"/>
      <c r="B88" s="60">
        <f>IF(I87="","",IF(OR(B87&gt;=$C$23,ROUND(I87,2)&lt;=0),"",B87+1))</f>
        <v/>
      </c>
      <c r="C88" s="96">
        <f>IF(B88="","",IF(MONTH(DATE(YEAR($I$13),MONTH($I$13)+(B88-1),DAY($I$13)))&gt;(MONTH($I$13)+MOD((B88-1),12)),DATE(YEAR($I$13),MONTH($I$13)+(B88-1)+1,0),DATE(YEAR($I$13),MONTH($I$13)+(B88-1),DAY($I$13))))</f>
        <v/>
      </c>
      <c r="D88" s="97">
        <f>IF(B88="","",I87)</f>
        <v/>
      </c>
      <c r="E88" s="98">
        <f>IF(B88="","",IF(OR(B88=$C$23,$I$18&gt;ROUND((1+$I$17)*I87,2)),ROUND((1+$I$17)*I87,2),$I$18))</f>
        <v/>
      </c>
      <c r="F88" s="47" t="n"/>
      <c r="G88" s="98">
        <f>IF(B88="","",ROUND($I$17*I87,2))</f>
        <v/>
      </c>
      <c r="H88" s="98">
        <f>IF(B88="","",E88-G88+F88)</f>
        <v/>
      </c>
      <c r="I88" s="100">
        <f>IF(B88="","",I87-H88)</f>
        <v/>
      </c>
    </row>
    <row r="89" ht="18" customHeight="1" s="76">
      <c r="A89" s="5" t="n"/>
      <c r="B89" s="60">
        <f>IF(I88="","",IF(OR(B88&gt;=$C$23,ROUND(I88,2)&lt;=0),"",B88+1))</f>
        <v/>
      </c>
      <c r="C89" s="96">
        <f>IF(B89="","",IF(MONTH(DATE(YEAR($I$13),MONTH($I$13)+(B89-1),DAY($I$13)))&gt;(MONTH($I$13)+MOD((B89-1),12)),DATE(YEAR($I$13),MONTH($I$13)+(B89-1)+1,0),DATE(YEAR($I$13),MONTH($I$13)+(B89-1),DAY($I$13))))</f>
        <v/>
      </c>
      <c r="D89" s="97">
        <f>IF(B89="","",I88)</f>
        <v/>
      </c>
      <c r="E89" s="98">
        <f>IF(B89="","",IF(OR(B89=$C$23,$I$18&gt;ROUND((1+$I$17)*I88,2)),ROUND((1+$I$17)*I88,2),$I$18))</f>
        <v/>
      </c>
      <c r="F89" s="47" t="n"/>
      <c r="G89" s="98">
        <f>IF(B89="","",ROUND($I$17*I88,2))</f>
        <v/>
      </c>
      <c r="H89" s="98">
        <f>IF(B89="","",E89-G89+F89)</f>
        <v/>
      </c>
      <c r="I89" s="100">
        <f>IF(B89="","",I88-H89)</f>
        <v/>
      </c>
    </row>
    <row r="90" ht="18" customHeight="1" s="76">
      <c r="A90" s="5" t="n"/>
      <c r="B90" s="60">
        <f>IF(I89="","",IF(OR(B89&gt;=$C$23,ROUND(I89,2)&lt;=0),"",B89+1))</f>
        <v/>
      </c>
      <c r="C90" s="96">
        <f>IF(B90="","",IF(MONTH(DATE(YEAR($I$13),MONTH($I$13)+(B90-1),DAY($I$13)))&gt;(MONTH($I$13)+MOD((B90-1),12)),DATE(YEAR($I$13),MONTH($I$13)+(B90-1)+1,0),DATE(YEAR($I$13),MONTH($I$13)+(B90-1),DAY($I$13))))</f>
        <v/>
      </c>
      <c r="D90" s="97">
        <f>IF(B90="","",I89)</f>
        <v/>
      </c>
      <c r="E90" s="98">
        <f>IF(B90="","",IF(OR(B90=$C$23,$I$18&gt;ROUND((1+$I$17)*I89,2)),ROUND((1+$I$17)*I89,2),$I$18))</f>
        <v/>
      </c>
      <c r="F90" s="47" t="n"/>
      <c r="G90" s="98">
        <f>IF(B90="","",ROUND($I$17*I89,2))</f>
        <v/>
      </c>
      <c r="H90" s="98">
        <f>IF(B90="","",E90-G90+F90)</f>
        <v/>
      </c>
      <c r="I90" s="100">
        <f>IF(B90="","",I89-H90)</f>
        <v/>
      </c>
    </row>
    <row r="91" ht="18" customHeight="1" s="76">
      <c r="A91" s="5" t="n"/>
      <c r="B91" s="60">
        <f>IF(I90="","",IF(OR(B90&gt;=$C$23,ROUND(I90,2)&lt;=0),"",B90+1))</f>
        <v/>
      </c>
      <c r="C91" s="96">
        <f>IF(B91="","",IF(MONTH(DATE(YEAR($I$13),MONTH($I$13)+(B91-1),DAY($I$13)))&gt;(MONTH($I$13)+MOD((B91-1),12)),DATE(YEAR($I$13),MONTH($I$13)+(B91-1)+1,0),DATE(YEAR($I$13),MONTH($I$13)+(B91-1),DAY($I$13))))</f>
        <v/>
      </c>
      <c r="D91" s="97">
        <f>IF(B91="","",I90)</f>
        <v/>
      </c>
      <c r="E91" s="98">
        <f>IF(B91="","",IF(OR(B91=$C$23,$I$18&gt;ROUND((1+$I$17)*I90,2)),ROUND((1+$I$17)*I90,2),$I$18))</f>
        <v/>
      </c>
      <c r="F91" s="47" t="n"/>
      <c r="G91" s="98">
        <f>IF(B91="","",ROUND($I$17*I90,2))</f>
        <v/>
      </c>
      <c r="H91" s="98">
        <f>IF(B91="","",E91-G91+F91)</f>
        <v/>
      </c>
      <c r="I91" s="100">
        <f>IF(B91="","",I90-H91)</f>
        <v/>
      </c>
    </row>
    <row r="92" ht="18" customHeight="1" s="76">
      <c r="A92" s="5" t="n"/>
      <c r="B92" s="60">
        <f>IF(I91="","",IF(OR(B91&gt;=$C$23,ROUND(I91,2)&lt;=0),"",B91+1))</f>
        <v/>
      </c>
      <c r="C92" s="96">
        <f>IF(B92="","",IF(MONTH(DATE(YEAR($I$13),MONTH($I$13)+(B92-1),DAY($I$13)))&gt;(MONTH($I$13)+MOD((B92-1),12)),DATE(YEAR($I$13),MONTH($I$13)+(B92-1)+1,0),DATE(YEAR($I$13),MONTH($I$13)+(B92-1),DAY($I$13))))</f>
        <v/>
      </c>
      <c r="D92" s="97">
        <f>IF(B92="","",I91)</f>
        <v/>
      </c>
      <c r="E92" s="98">
        <f>IF(B92="","",IF(OR(B92=$C$23,$I$18&gt;ROUND((1+$I$17)*I91,2)),ROUND((1+$I$17)*I91,2),$I$18))</f>
        <v/>
      </c>
      <c r="F92" s="47" t="n"/>
      <c r="G92" s="98">
        <f>IF(B92="","",ROUND($I$17*I91,2))</f>
        <v/>
      </c>
      <c r="H92" s="98">
        <f>IF(B92="","",E92-G92+F92)</f>
        <v/>
      </c>
      <c r="I92" s="100">
        <f>IF(B92="","",I91-H92)</f>
        <v/>
      </c>
    </row>
    <row r="93" ht="18" customHeight="1" s="76">
      <c r="A93" s="5" t="n"/>
      <c r="B93" s="60">
        <f>IF(I92="","",IF(OR(B92&gt;=$C$23,ROUND(I92,2)&lt;=0),"",B92+1))</f>
        <v/>
      </c>
      <c r="C93" s="96">
        <f>IF(B93="","",IF(MONTH(DATE(YEAR($I$13),MONTH($I$13)+(B93-1),DAY($I$13)))&gt;(MONTH($I$13)+MOD((B93-1),12)),DATE(YEAR($I$13),MONTH($I$13)+(B93-1)+1,0),DATE(YEAR($I$13),MONTH($I$13)+(B93-1),DAY($I$13))))</f>
        <v/>
      </c>
      <c r="D93" s="97">
        <f>IF(B93="","",I92)</f>
        <v/>
      </c>
      <c r="E93" s="98">
        <f>IF(B93="","",IF(OR(B93=$C$23,$I$18&gt;ROUND((1+$I$17)*I92,2)),ROUND((1+$I$17)*I92,2),$I$18))</f>
        <v/>
      </c>
      <c r="F93" s="47" t="n"/>
      <c r="G93" s="98">
        <f>IF(B93="","",ROUND($I$17*I92,2))</f>
        <v/>
      </c>
      <c r="H93" s="98">
        <f>IF(B93="","",E93-G93+F93)</f>
        <v/>
      </c>
      <c r="I93" s="100">
        <f>IF(B93="","",I92-H93)</f>
        <v/>
      </c>
    </row>
    <row r="94" ht="18" customHeight="1" s="76">
      <c r="A94" s="5" t="n"/>
      <c r="B94" s="60">
        <f>IF(I93="","",IF(OR(B93&gt;=$C$23,ROUND(I93,2)&lt;=0),"",B93+1))</f>
        <v/>
      </c>
      <c r="C94" s="96">
        <f>IF(B94="","",IF(MONTH(DATE(YEAR($I$13),MONTH($I$13)+(B94-1),DAY($I$13)))&gt;(MONTH($I$13)+MOD((B94-1),12)),DATE(YEAR($I$13),MONTH($I$13)+(B94-1)+1,0),DATE(YEAR($I$13),MONTH($I$13)+(B94-1),DAY($I$13))))</f>
        <v/>
      </c>
      <c r="D94" s="97">
        <f>IF(B94="","",I93)</f>
        <v/>
      </c>
      <c r="E94" s="98">
        <f>IF(B94="","",IF(OR(B94=$C$23,$I$18&gt;ROUND((1+$I$17)*I93,2)),ROUND((1+$I$17)*I93,2),$I$18))</f>
        <v/>
      </c>
      <c r="F94" s="47" t="n"/>
      <c r="G94" s="98">
        <f>IF(B94="","",ROUND($I$17*I93,2))</f>
        <v/>
      </c>
      <c r="H94" s="98">
        <f>IF(B94="","",E94-G94+F94)</f>
        <v/>
      </c>
      <c r="I94" s="100">
        <f>IF(B94="","",I93-H94)</f>
        <v/>
      </c>
    </row>
    <row r="95" ht="18" customHeight="1" s="76">
      <c r="A95" s="5" t="n"/>
      <c r="B95" s="60">
        <f>IF(I94="","",IF(OR(B94&gt;=$C$23,ROUND(I94,2)&lt;=0),"",B94+1))</f>
        <v/>
      </c>
      <c r="C95" s="96">
        <f>IF(B95="","",IF(MONTH(DATE(YEAR($I$13),MONTH($I$13)+(B95-1),DAY($I$13)))&gt;(MONTH($I$13)+MOD((B95-1),12)),DATE(YEAR($I$13),MONTH($I$13)+(B95-1)+1,0),DATE(YEAR($I$13),MONTH($I$13)+(B95-1),DAY($I$13))))</f>
        <v/>
      </c>
      <c r="D95" s="97">
        <f>IF(B95="","",I94)</f>
        <v/>
      </c>
      <c r="E95" s="98">
        <f>IF(B95="","",IF(OR(B95=$C$23,$I$18&gt;ROUND((1+$I$17)*I94,2)),ROUND((1+$I$17)*I94,2),$I$18))</f>
        <v/>
      </c>
      <c r="F95" s="47" t="n"/>
      <c r="G95" s="98">
        <f>IF(B95="","",ROUND($I$17*I94,2))</f>
        <v/>
      </c>
      <c r="H95" s="98">
        <f>IF(B95="","",E95-G95+F95)</f>
        <v/>
      </c>
      <c r="I95" s="100">
        <f>IF(B95="","",I94-H95)</f>
        <v/>
      </c>
    </row>
    <row r="96" ht="18" customHeight="1" s="76">
      <c r="A96" s="5" t="n"/>
      <c r="B96" s="60">
        <f>IF(I95="","",IF(OR(B95&gt;=$C$23,ROUND(I95,2)&lt;=0),"",B95+1))</f>
        <v/>
      </c>
      <c r="C96" s="96">
        <f>IF(B96="","",IF(MONTH(DATE(YEAR($I$13),MONTH($I$13)+(B96-1),DAY($I$13)))&gt;(MONTH($I$13)+MOD((B96-1),12)),DATE(YEAR($I$13),MONTH($I$13)+(B96-1)+1,0),DATE(YEAR($I$13),MONTH($I$13)+(B96-1),DAY($I$13))))</f>
        <v/>
      </c>
      <c r="D96" s="97">
        <f>IF(B96="","",I95)</f>
        <v/>
      </c>
      <c r="E96" s="98">
        <f>IF(B96="","",IF(OR(B96=$C$23,$I$18&gt;ROUND((1+$I$17)*I95,2)),ROUND((1+$I$17)*I95,2),$I$18))</f>
        <v/>
      </c>
      <c r="F96" s="47" t="n"/>
      <c r="G96" s="98">
        <f>IF(B96="","",ROUND($I$17*I95,2))</f>
        <v/>
      </c>
      <c r="H96" s="98">
        <f>IF(B96="","",E96-G96+F96)</f>
        <v/>
      </c>
      <c r="I96" s="100">
        <f>IF(B96="","",I95-H96)</f>
        <v/>
      </c>
    </row>
    <row r="97" ht="18" customHeight="1" s="76">
      <c r="A97" s="5" t="n"/>
      <c r="B97" s="60">
        <f>IF(I96="","",IF(OR(B96&gt;=$C$23,ROUND(I96,2)&lt;=0),"",B96+1))</f>
        <v/>
      </c>
      <c r="C97" s="96">
        <f>IF(B97="","",IF(MONTH(DATE(YEAR($I$13),MONTH($I$13)+(B97-1),DAY($I$13)))&gt;(MONTH($I$13)+MOD((B97-1),12)),DATE(YEAR($I$13),MONTH($I$13)+(B97-1)+1,0),DATE(YEAR($I$13),MONTH($I$13)+(B97-1),DAY($I$13))))</f>
        <v/>
      </c>
      <c r="D97" s="97">
        <f>IF(B97="","",I96)</f>
        <v/>
      </c>
      <c r="E97" s="98">
        <f>IF(B97="","",IF(OR(B97=$C$23,$I$18&gt;ROUND((1+$I$17)*I96,2)),ROUND((1+$I$17)*I96,2),$I$18))</f>
        <v/>
      </c>
      <c r="F97" s="47" t="n"/>
      <c r="G97" s="98">
        <f>IF(B97="","",ROUND($I$17*I96,2))</f>
        <v/>
      </c>
      <c r="H97" s="98">
        <f>IF(B97="","",E97-G97+F97)</f>
        <v/>
      </c>
      <c r="I97" s="100">
        <f>IF(B97="","",I96-H97)</f>
        <v/>
      </c>
    </row>
    <row r="98" ht="18" customHeight="1" s="76">
      <c r="A98" s="5" t="n"/>
      <c r="B98" s="60">
        <f>IF(I97="","",IF(OR(B97&gt;=$C$23,ROUND(I97,2)&lt;=0),"",B97+1))</f>
        <v/>
      </c>
      <c r="C98" s="96">
        <f>IF(B98="","",IF(MONTH(DATE(YEAR($I$13),MONTH($I$13)+(B98-1),DAY($I$13)))&gt;(MONTH($I$13)+MOD((B98-1),12)),DATE(YEAR($I$13),MONTH($I$13)+(B98-1)+1,0),DATE(YEAR($I$13),MONTH($I$13)+(B98-1),DAY($I$13))))</f>
        <v/>
      </c>
      <c r="D98" s="97">
        <f>IF(B98="","",I97)</f>
        <v/>
      </c>
      <c r="E98" s="98">
        <f>IF(B98="","",IF(OR(B98=$C$23,$I$18&gt;ROUND((1+$I$17)*I97,2)),ROUND((1+$I$17)*I97,2),$I$18))</f>
        <v/>
      </c>
      <c r="F98" s="47" t="n"/>
      <c r="G98" s="98">
        <f>IF(B98="","",ROUND($I$17*I97,2))</f>
        <v/>
      </c>
      <c r="H98" s="98">
        <f>IF(B98="","",E98-G98+F98)</f>
        <v/>
      </c>
      <c r="I98" s="100">
        <f>IF(B98="","",I97-H98)</f>
        <v/>
      </c>
    </row>
    <row r="99" ht="18" customHeight="1" s="76">
      <c r="A99" s="5" t="n"/>
      <c r="B99" s="60">
        <f>IF(I98="","",IF(OR(B98&gt;=$C$23,ROUND(I98,2)&lt;=0),"",B98+1))</f>
        <v/>
      </c>
      <c r="C99" s="96">
        <f>IF(B99="","",IF(MONTH(DATE(YEAR($I$13),MONTH($I$13)+(B99-1),DAY($I$13)))&gt;(MONTH($I$13)+MOD((B99-1),12)),DATE(YEAR($I$13),MONTH($I$13)+(B99-1)+1,0),DATE(YEAR($I$13),MONTH($I$13)+(B99-1),DAY($I$13))))</f>
        <v/>
      </c>
      <c r="D99" s="97">
        <f>IF(B99="","",I98)</f>
        <v/>
      </c>
      <c r="E99" s="98">
        <f>IF(B99="","",IF(OR(B99=$C$23,$I$18&gt;ROUND((1+$I$17)*I98,2)),ROUND((1+$I$17)*I98,2),$I$18))</f>
        <v/>
      </c>
      <c r="F99" s="47" t="n"/>
      <c r="G99" s="98">
        <f>IF(B99="","",ROUND($I$17*I98,2))</f>
        <v/>
      </c>
      <c r="H99" s="98">
        <f>IF(B99="","",E99-G99+F99)</f>
        <v/>
      </c>
      <c r="I99" s="100">
        <f>IF(B99="","",I98-H99)</f>
        <v/>
      </c>
    </row>
    <row r="100" ht="18" customHeight="1" s="76">
      <c r="A100" s="5" t="n"/>
      <c r="B100" s="60">
        <f>IF(I99="","",IF(OR(B99&gt;=$C$23,ROUND(I99,2)&lt;=0),"",B99+1))</f>
        <v/>
      </c>
      <c r="C100" s="96">
        <f>IF(B100="","",IF(MONTH(DATE(YEAR($I$13),MONTH($I$13)+(B100-1),DAY($I$13)))&gt;(MONTH($I$13)+MOD((B100-1),12)),DATE(YEAR($I$13),MONTH($I$13)+(B100-1)+1,0),DATE(YEAR($I$13),MONTH($I$13)+(B100-1),DAY($I$13))))</f>
        <v/>
      </c>
      <c r="D100" s="97">
        <f>IF(B100="","",I99)</f>
        <v/>
      </c>
      <c r="E100" s="98">
        <f>IF(B100="","",IF(OR(B100=$C$23,$I$18&gt;ROUND((1+$I$17)*I99,2)),ROUND((1+$I$17)*I99,2),$I$18))</f>
        <v/>
      </c>
      <c r="F100" s="47" t="n"/>
      <c r="G100" s="98">
        <f>IF(B100="","",ROUND($I$17*I99,2))</f>
        <v/>
      </c>
      <c r="H100" s="98">
        <f>IF(B100="","",E100-G100+F100)</f>
        <v/>
      </c>
      <c r="I100" s="100">
        <f>IF(B100="","",I99-H100)</f>
        <v/>
      </c>
    </row>
    <row r="101" ht="18" customHeight="1" s="76">
      <c r="A101" s="5" t="n"/>
      <c r="B101" s="60">
        <f>IF(I100="","",IF(OR(B100&gt;=$C$23,ROUND(I100,2)&lt;=0),"",B100+1))</f>
        <v/>
      </c>
      <c r="C101" s="96">
        <f>IF(B101="","",IF(MONTH(DATE(YEAR($I$13),MONTH($I$13)+(B101-1),DAY($I$13)))&gt;(MONTH($I$13)+MOD((B101-1),12)),DATE(YEAR($I$13),MONTH($I$13)+(B101-1)+1,0),DATE(YEAR($I$13),MONTH($I$13)+(B101-1),DAY($I$13))))</f>
        <v/>
      </c>
      <c r="D101" s="97">
        <f>IF(B101="","",I100)</f>
        <v/>
      </c>
      <c r="E101" s="98">
        <f>IF(B101="","",IF(OR(B101=$C$23,$I$18&gt;ROUND((1+$I$17)*I100,2)),ROUND((1+$I$17)*I100,2),$I$18))</f>
        <v/>
      </c>
      <c r="F101" s="47" t="n"/>
      <c r="G101" s="98">
        <f>IF(B101="","",ROUND($I$17*I100,2))</f>
        <v/>
      </c>
      <c r="H101" s="98">
        <f>IF(B101="","",E101-G101+F101)</f>
        <v/>
      </c>
      <c r="I101" s="100">
        <f>IF(B101="","",I100-H101)</f>
        <v/>
      </c>
    </row>
    <row r="102" ht="18" customHeight="1" s="76">
      <c r="A102" s="5" t="n"/>
      <c r="B102" s="60">
        <f>IF(I101="","",IF(OR(B101&gt;=$C$23,ROUND(I101,2)&lt;=0),"",B101+1))</f>
        <v/>
      </c>
      <c r="C102" s="96">
        <f>IF(B102="","",IF(MONTH(DATE(YEAR($I$13),MONTH($I$13)+(B102-1),DAY($I$13)))&gt;(MONTH($I$13)+MOD((B102-1),12)),DATE(YEAR($I$13),MONTH($I$13)+(B102-1)+1,0),DATE(YEAR($I$13),MONTH($I$13)+(B102-1),DAY($I$13))))</f>
        <v/>
      </c>
      <c r="D102" s="97">
        <f>IF(B102="","",I101)</f>
        <v/>
      </c>
      <c r="E102" s="98">
        <f>IF(B102="","",IF(OR(B102=$C$23,$I$18&gt;ROUND((1+$I$17)*I101,2)),ROUND((1+$I$17)*I101,2),$I$18))</f>
        <v/>
      </c>
      <c r="F102" s="47" t="n"/>
      <c r="G102" s="98">
        <f>IF(B102="","",ROUND($I$17*I101,2))</f>
        <v/>
      </c>
      <c r="H102" s="98">
        <f>IF(B102="","",E102-G102+F102)</f>
        <v/>
      </c>
      <c r="I102" s="100">
        <f>IF(B102="","",I101-H102)</f>
        <v/>
      </c>
    </row>
    <row r="103" ht="18" customHeight="1" s="76">
      <c r="A103" s="5" t="n"/>
      <c r="B103" s="60">
        <f>IF(I102="","",IF(OR(B102&gt;=$C$23,ROUND(I102,2)&lt;=0),"",B102+1))</f>
        <v/>
      </c>
      <c r="C103" s="96">
        <f>IF(B103="","",IF(MONTH(DATE(YEAR($I$13),MONTH($I$13)+(B103-1),DAY($I$13)))&gt;(MONTH($I$13)+MOD((B103-1),12)),DATE(YEAR($I$13),MONTH($I$13)+(B103-1)+1,0),DATE(YEAR($I$13),MONTH($I$13)+(B103-1),DAY($I$13))))</f>
        <v/>
      </c>
      <c r="D103" s="97">
        <f>IF(B103="","",I102)</f>
        <v/>
      </c>
      <c r="E103" s="98">
        <f>IF(B103="","",IF(OR(B103=$C$23,$I$18&gt;ROUND((1+$I$17)*I102,2)),ROUND((1+$I$17)*I102,2),$I$18))</f>
        <v/>
      </c>
      <c r="F103" s="47" t="n"/>
      <c r="G103" s="98">
        <f>IF(B103="","",ROUND($I$17*I102,2))</f>
        <v/>
      </c>
      <c r="H103" s="98">
        <f>IF(B103="","",E103-G103+F103)</f>
        <v/>
      </c>
      <c r="I103" s="100">
        <f>IF(B103="","",I102-H103)</f>
        <v/>
      </c>
    </row>
    <row r="104" ht="18" customHeight="1" s="76">
      <c r="A104" s="5" t="n"/>
      <c r="B104" s="60">
        <f>IF(I103="","",IF(OR(B103&gt;=$C$23,ROUND(I103,2)&lt;=0),"",B103+1))</f>
        <v/>
      </c>
      <c r="C104" s="96">
        <f>IF(B104="","",IF(MONTH(DATE(YEAR($I$13),MONTH($I$13)+(B104-1),DAY($I$13)))&gt;(MONTH($I$13)+MOD((B104-1),12)),DATE(YEAR($I$13),MONTH($I$13)+(B104-1)+1,0),DATE(YEAR($I$13),MONTH($I$13)+(B104-1),DAY($I$13))))</f>
        <v/>
      </c>
      <c r="D104" s="97">
        <f>IF(B104="","",I103)</f>
        <v/>
      </c>
      <c r="E104" s="98">
        <f>IF(B104="","",IF(OR(B104=$C$23,$I$18&gt;ROUND((1+$I$17)*I103,2)),ROUND((1+$I$17)*I103,2),$I$18))</f>
        <v/>
      </c>
      <c r="F104" s="47" t="n"/>
      <c r="G104" s="98">
        <f>IF(B104="","",ROUND($I$17*I103,2))</f>
        <v/>
      </c>
      <c r="H104" s="98">
        <f>IF(B104="","",E104-G104+F104)</f>
        <v/>
      </c>
      <c r="I104" s="100">
        <f>IF(B104="","",I103-H104)</f>
        <v/>
      </c>
    </row>
    <row r="105" ht="18" customHeight="1" s="76">
      <c r="A105" s="5" t="n"/>
      <c r="B105" s="60">
        <f>IF(I104="","",IF(OR(B104&gt;=$C$23,ROUND(I104,2)&lt;=0),"",B104+1))</f>
        <v/>
      </c>
      <c r="C105" s="96">
        <f>IF(B105="","",IF(MONTH(DATE(YEAR($I$13),MONTH($I$13)+(B105-1),DAY($I$13)))&gt;(MONTH($I$13)+MOD((B105-1),12)),DATE(YEAR($I$13),MONTH($I$13)+(B105-1)+1,0),DATE(YEAR($I$13),MONTH($I$13)+(B105-1),DAY($I$13))))</f>
        <v/>
      </c>
      <c r="D105" s="97">
        <f>IF(B105="","",I104)</f>
        <v/>
      </c>
      <c r="E105" s="98">
        <f>IF(B105="","",IF(OR(B105=$C$23,$I$18&gt;ROUND((1+$I$17)*I104,2)),ROUND((1+$I$17)*I104,2),$I$18))</f>
        <v/>
      </c>
      <c r="F105" s="47" t="n"/>
      <c r="G105" s="98">
        <f>IF(B105="","",ROUND($I$17*I104,2))</f>
        <v/>
      </c>
      <c r="H105" s="98">
        <f>IF(B105="","",E105-G105+F105)</f>
        <v/>
      </c>
      <c r="I105" s="100">
        <f>IF(B105="","",I104-H105)</f>
        <v/>
      </c>
    </row>
    <row r="106" ht="18" customHeight="1" s="76">
      <c r="A106" s="5" t="n"/>
      <c r="B106" s="60">
        <f>IF(I105="","",IF(OR(B105&gt;=$C$23,ROUND(I105,2)&lt;=0),"",B105+1))</f>
        <v/>
      </c>
      <c r="C106" s="96">
        <f>IF(B106="","",IF(MONTH(DATE(YEAR($I$13),MONTH($I$13)+(B106-1),DAY($I$13)))&gt;(MONTH($I$13)+MOD((B106-1),12)),DATE(YEAR($I$13),MONTH($I$13)+(B106-1)+1,0),DATE(YEAR($I$13),MONTH($I$13)+(B106-1),DAY($I$13))))</f>
        <v/>
      </c>
      <c r="D106" s="97">
        <f>IF(B106="","",I105)</f>
        <v/>
      </c>
      <c r="E106" s="98">
        <f>IF(B106="","",IF(OR(B106=$C$23,$I$18&gt;ROUND((1+$I$17)*I105,2)),ROUND((1+$I$17)*I105,2),$I$18))</f>
        <v/>
      </c>
      <c r="F106" s="47" t="n"/>
      <c r="G106" s="98">
        <f>IF(B106="","",ROUND($I$17*I105,2))</f>
        <v/>
      </c>
      <c r="H106" s="98">
        <f>IF(B106="","",E106-G106+F106)</f>
        <v/>
      </c>
      <c r="I106" s="100">
        <f>IF(B106="","",I105-H106)</f>
        <v/>
      </c>
    </row>
    <row r="107" ht="18" customHeight="1" s="76">
      <c r="A107" s="5" t="n"/>
      <c r="B107" s="60">
        <f>IF(I106="","",IF(OR(B106&gt;=$C$23,ROUND(I106,2)&lt;=0),"",B106+1))</f>
        <v/>
      </c>
      <c r="C107" s="96">
        <f>IF(B107="","",IF(MONTH(DATE(YEAR($I$13),MONTH($I$13)+(B107-1),DAY($I$13)))&gt;(MONTH($I$13)+MOD((B107-1),12)),DATE(YEAR($I$13),MONTH($I$13)+(B107-1)+1,0),DATE(YEAR($I$13),MONTH($I$13)+(B107-1),DAY($I$13))))</f>
        <v/>
      </c>
      <c r="D107" s="97">
        <f>IF(B107="","",I106)</f>
        <v/>
      </c>
      <c r="E107" s="98">
        <f>IF(B107="","",IF(OR(B107=$C$23,$I$18&gt;ROUND((1+$I$17)*I106,2)),ROUND((1+$I$17)*I106,2),$I$18))</f>
        <v/>
      </c>
      <c r="F107" s="47" t="n"/>
      <c r="G107" s="98">
        <f>IF(B107="","",ROUND($I$17*I106,2))</f>
        <v/>
      </c>
      <c r="H107" s="98">
        <f>IF(B107="","",E107-G107+F107)</f>
        <v/>
      </c>
      <c r="I107" s="100">
        <f>IF(B107="","",I106-H107)</f>
        <v/>
      </c>
    </row>
    <row r="108" ht="18" customHeight="1" s="76">
      <c r="A108" s="5" t="n"/>
      <c r="B108" s="60">
        <f>IF(I107="","",IF(OR(B107&gt;=$C$23,ROUND(I107,2)&lt;=0),"",B107+1))</f>
        <v/>
      </c>
      <c r="C108" s="96">
        <f>IF(B108="","",IF(MONTH(DATE(YEAR($I$13),MONTH($I$13)+(B108-1),DAY($I$13)))&gt;(MONTH($I$13)+MOD((B108-1),12)),DATE(YEAR($I$13),MONTH($I$13)+(B108-1)+1,0),DATE(YEAR($I$13),MONTH($I$13)+(B108-1),DAY($I$13))))</f>
        <v/>
      </c>
      <c r="D108" s="97">
        <f>IF(B108="","",I107)</f>
        <v/>
      </c>
      <c r="E108" s="98">
        <f>IF(B108="","",IF(OR(B108=$C$23,$I$18&gt;ROUND((1+$I$17)*I107,2)),ROUND((1+$I$17)*I107,2),$I$18))</f>
        <v/>
      </c>
      <c r="F108" s="47" t="n"/>
      <c r="G108" s="98">
        <f>IF(B108="","",ROUND($I$17*I107,2))</f>
        <v/>
      </c>
      <c r="H108" s="98">
        <f>IF(B108="","",E108-G108+F108)</f>
        <v/>
      </c>
      <c r="I108" s="100">
        <f>IF(B108="","",I107-H108)</f>
        <v/>
      </c>
    </row>
    <row r="109" ht="18" customHeight="1" s="76">
      <c r="A109" s="5" t="n"/>
      <c r="B109" s="60">
        <f>IF(I108="","",IF(OR(B108&gt;=$C$23,ROUND(I108,2)&lt;=0),"",B108+1))</f>
        <v/>
      </c>
      <c r="C109" s="96">
        <f>IF(B109="","",IF(MONTH(DATE(YEAR($I$13),MONTH($I$13)+(B109-1),DAY($I$13)))&gt;(MONTH($I$13)+MOD((B109-1),12)),DATE(YEAR($I$13),MONTH($I$13)+(B109-1)+1,0),DATE(YEAR($I$13),MONTH($I$13)+(B109-1),DAY($I$13))))</f>
        <v/>
      </c>
      <c r="D109" s="97">
        <f>IF(B109="","",I108)</f>
        <v/>
      </c>
      <c r="E109" s="98">
        <f>IF(B109="","",IF(OR(B109=$C$23,$I$18&gt;ROUND((1+$I$17)*I108,2)),ROUND((1+$I$17)*I108,2),$I$18))</f>
        <v/>
      </c>
      <c r="F109" s="47" t="n"/>
      <c r="G109" s="98">
        <f>IF(B109="","",ROUND($I$17*I108,2))</f>
        <v/>
      </c>
      <c r="H109" s="98">
        <f>IF(B109="","",E109-G109+F109)</f>
        <v/>
      </c>
      <c r="I109" s="100">
        <f>IF(B109="","",I108-H109)</f>
        <v/>
      </c>
    </row>
    <row r="110" ht="18" customHeight="1" s="76">
      <c r="A110" s="5" t="n"/>
      <c r="B110" s="60">
        <f>IF(I109="","",IF(OR(B109&gt;=$C$23,ROUND(I109,2)&lt;=0),"",B109+1))</f>
        <v/>
      </c>
      <c r="C110" s="96">
        <f>IF(B110="","",IF(MONTH(DATE(YEAR($I$13),MONTH($I$13)+(B110-1),DAY($I$13)))&gt;(MONTH($I$13)+MOD((B110-1),12)),DATE(YEAR($I$13),MONTH($I$13)+(B110-1)+1,0),DATE(YEAR($I$13),MONTH($I$13)+(B110-1),DAY($I$13))))</f>
        <v/>
      </c>
      <c r="D110" s="97">
        <f>IF(B110="","",I109)</f>
        <v/>
      </c>
      <c r="E110" s="98">
        <f>IF(B110="","",IF(OR(B110=$C$23,$I$18&gt;ROUND((1+$I$17)*I109,2)),ROUND((1+$I$17)*I109,2),$I$18))</f>
        <v/>
      </c>
      <c r="F110" s="47" t="n"/>
      <c r="G110" s="98">
        <f>IF(B110="","",ROUND($I$17*I109,2))</f>
        <v/>
      </c>
      <c r="H110" s="98">
        <f>IF(B110="","",E110-G110+F110)</f>
        <v/>
      </c>
      <c r="I110" s="100">
        <f>IF(B110="","",I109-H110)</f>
        <v/>
      </c>
    </row>
    <row r="111" ht="18" customHeight="1" s="76">
      <c r="A111" s="5" t="n"/>
      <c r="B111" s="60">
        <f>IF(I110="","",IF(OR(B110&gt;=$C$23,ROUND(I110,2)&lt;=0),"",B110+1))</f>
        <v/>
      </c>
      <c r="C111" s="96">
        <f>IF(B111="","",IF(MONTH(DATE(YEAR($I$13),MONTH($I$13)+(B111-1),DAY($I$13)))&gt;(MONTH($I$13)+MOD((B111-1),12)),DATE(YEAR($I$13),MONTH($I$13)+(B111-1)+1,0),DATE(YEAR($I$13),MONTH($I$13)+(B111-1),DAY($I$13))))</f>
        <v/>
      </c>
      <c r="D111" s="97">
        <f>IF(B111="","",I110)</f>
        <v/>
      </c>
      <c r="E111" s="98">
        <f>IF(B111="","",IF(OR(B111=$C$23,$I$18&gt;ROUND((1+$I$17)*I110,2)),ROUND((1+$I$17)*I110,2),$I$18))</f>
        <v/>
      </c>
      <c r="F111" s="47" t="n"/>
      <c r="G111" s="98">
        <f>IF(B111="","",ROUND($I$17*I110,2))</f>
        <v/>
      </c>
      <c r="H111" s="98">
        <f>IF(B111="","",E111-G111+F111)</f>
        <v/>
      </c>
      <c r="I111" s="100">
        <f>IF(B111="","",I110-H111)</f>
        <v/>
      </c>
    </row>
    <row r="112" ht="18" customHeight="1" s="76">
      <c r="A112" s="5" t="n"/>
      <c r="B112" s="60">
        <f>IF(I111="","",IF(OR(B111&gt;=$C$23,ROUND(I111,2)&lt;=0),"",B111+1))</f>
        <v/>
      </c>
      <c r="C112" s="96">
        <f>IF(B112="","",IF(MONTH(DATE(YEAR($I$13),MONTH($I$13)+(B112-1),DAY($I$13)))&gt;(MONTH($I$13)+MOD((B112-1),12)),DATE(YEAR($I$13),MONTH($I$13)+(B112-1)+1,0),DATE(YEAR($I$13),MONTH($I$13)+(B112-1),DAY($I$13))))</f>
        <v/>
      </c>
      <c r="D112" s="97">
        <f>IF(B112="","",I111)</f>
        <v/>
      </c>
      <c r="E112" s="98">
        <f>IF(B112="","",IF(OR(B112=$C$23,$I$18&gt;ROUND((1+$I$17)*I111,2)),ROUND((1+$I$17)*I111,2),$I$18))</f>
        <v/>
      </c>
      <c r="F112" s="47" t="n"/>
      <c r="G112" s="98">
        <f>IF(B112="","",ROUND($I$17*I111,2))</f>
        <v/>
      </c>
      <c r="H112" s="98">
        <f>IF(B112="","",E112-G112+F112)</f>
        <v/>
      </c>
      <c r="I112" s="100">
        <f>IF(B112="","",I111-H112)</f>
        <v/>
      </c>
    </row>
    <row r="113" ht="18" customHeight="1" s="76">
      <c r="A113" s="5" t="n"/>
      <c r="B113" s="60">
        <f>IF(I112="","",IF(OR(B112&gt;=$C$23,ROUND(I112,2)&lt;=0),"",B112+1))</f>
        <v/>
      </c>
      <c r="C113" s="96">
        <f>IF(B113="","",IF(MONTH(DATE(YEAR($I$13),MONTH($I$13)+(B113-1),DAY($I$13)))&gt;(MONTH($I$13)+MOD((B113-1),12)),DATE(YEAR($I$13),MONTH($I$13)+(B113-1)+1,0),DATE(YEAR($I$13),MONTH($I$13)+(B113-1),DAY($I$13))))</f>
        <v/>
      </c>
      <c r="D113" s="97">
        <f>IF(B113="","",I112)</f>
        <v/>
      </c>
      <c r="E113" s="98">
        <f>IF(B113="","",IF(OR(B113=$C$23,$I$18&gt;ROUND((1+$I$17)*I112,2)),ROUND((1+$I$17)*I112,2),$I$18))</f>
        <v/>
      </c>
      <c r="F113" s="47" t="n"/>
      <c r="G113" s="98">
        <f>IF(B113="","",ROUND($I$17*I112,2))</f>
        <v/>
      </c>
      <c r="H113" s="98">
        <f>IF(B113="","",E113-G113+F113)</f>
        <v/>
      </c>
      <c r="I113" s="100">
        <f>IF(B113="","",I112-H113)</f>
        <v/>
      </c>
    </row>
    <row r="114" ht="18" customHeight="1" s="76">
      <c r="A114" s="5" t="n"/>
      <c r="B114" s="60">
        <f>IF(I113="","",IF(OR(B113&gt;=$C$23,ROUND(I113,2)&lt;=0),"",B113+1))</f>
        <v/>
      </c>
      <c r="C114" s="96">
        <f>IF(B114="","",IF(MONTH(DATE(YEAR($I$13),MONTH($I$13)+(B114-1),DAY($I$13)))&gt;(MONTH($I$13)+MOD((B114-1),12)),DATE(YEAR($I$13),MONTH($I$13)+(B114-1)+1,0),DATE(YEAR($I$13),MONTH($I$13)+(B114-1),DAY($I$13))))</f>
        <v/>
      </c>
      <c r="D114" s="97">
        <f>IF(B114="","",I113)</f>
        <v/>
      </c>
      <c r="E114" s="98">
        <f>IF(B114="","",IF(OR(B114=$C$23,$I$18&gt;ROUND((1+$I$17)*I113,2)),ROUND((1+$I$17)*I113,2),$I$18))</f>
        <v/>
      </c>
      <c r="F114" s="47" t="n"/>
      <c r="G114" s="98">
        <f>IF(B114="","",ROUND($I$17*I113,2))</f>
        <v/>
      </c>
      <c r="H114" s="98">
        <f>IF(B114="","",E114-G114+F114)</f>
        <v/>
      </c>
      <c r="I114" s="100">
        <f>IF(B114="","",I113-H114)</f>
        <v/>
      </c>
    </row>
    <row r="115" ht="18" customHeight="1" s="76">
      <c r="A115" s="5" t="n"/>
      <c r="B115" s="60">
        <f>IF(I114="","",IF(OR(B114&gt;=$C$23,ROUND(I114,2)&lt;=0),"",B114+1))</f>
        <v/>
      </c>
      <c r="C115" s="96">
        <f>IF(B115="","",IF(MONTH(DATE(YEAR($I$13),MONTH($I$13)+(B115-1),DAY($I$13)))&gt;(MONTH($I$13)+MOD((B115-1),12)),DATE(YEAR($I$13),MONTH($I$13)+(B115-1)+1,0),DATE(YEAR($I$13),MONTH($I$13)+(B115-1),DAY($I$13))))</f>
        <v/>
      </c>
      <c r="D115" s="97">
        <f>IF(B115="","",I114)</f>
        <v/>
      </c>
      <c r="E115" s="98">
        <f>IF(B115="","",IF(OR(B115=$C$23,$I$18&gt;ROUND((1+$I$17)*I114,2)),ROUND((1+$I$17)*I114,2),$I$18))</f>
        <v/>
      </c>
      <c r="F115" s="47" t="n"/>
      <c r="G115" s="98">
        <f>IF(B115="","",ROUND($I$17*I114,2))</f>
        <v/>
      </c>
      <c r="H115" s="98">
        <f>IF(B115="","",E115-G115+F115)</f>
        <v/>
      </c>
      <c r="I115" s="100">
        <f>IF(B115="","",I114-H115)</f>
        <v/>
      </c>
    </row>
    <row r="116" ht="18" customHeight="1" s="76">
      <c r="A116" s="5" t="n"/>
      <c r="B116" s="60">
        <f>IF(I115="","",IF(OR(B115&gt;=$C$23,ROUND(I115,2)&lt;=0),"",B115+1))</f>
        <v/>
      </c>
      <c r="C116" s="96">
        <f>IF(B116="","",IF(MONTH(DATE(YEAR($I$13),MONTH($I$13)+(B116-1),DAY($I$13)))&gt;(MONTH($I$13)+MOD((B116-1),12)),DATE(YEAR($I$13),MONTH($I$13)+(B116-1)+1,0),DATE(YEAR($I$13),MONTH($I$13)+(B116-1),DAY($I$13))))</f>
        <v/>
      </c>
      <c r="D116" s="97">
        <f>IF(B116="","",I115)</f>
        <v/>
      </c>
      <c r="E116" s="98">
        <f>IF(B116="","",IF(OR(B116=$C$23,$I$18&gt;ROUND((1+$I$17)*I115,2)),ROUND((1+$I$17)*I115,2),$I$18))</f>
        <v/>
      </c>
      <c r="F116" s="47" t="n"/>
      <c r="G116" s="98">
        <f>IF(B116="","",ROUND($I$17*I115,2))</f>
        <v/>
      </c>
      <c r="H116" s="98">
        <f>IF(B116="","",E116-G116+F116)</f>
        <v/>
      </c>
      <c r="I116" s="100">
        <f>IF(B116="","",I115-H116)</f>
        <v/>
      </c>
    </row>
    <row r="117" ht="18" customHeight="1" s="76">
      <c r="A117" s="5" t="n"/>
      <c r="B117" s="60">
        <f>IF(I116="","",IF(OR(B116&gt;=$C$23,ROUND(I116,2)&lt;=0),"",B116+1))</f>
        <v/>
      </c>
      <c r="C117" s="96">
        <f>IF(B117="","",IF(MONTH(DATE(YEAR($I$13),MONTH($I$13)+(B117-1),DAY($I$13)))&gt;(MONTH($I$13)+MOD((B117-1),12)),DATE(YEAR($I$13),MONTH($I$13)+(B117-1)+1,0),DATE(YEAR($I$13),MONTH($I$13)+(B117-1),DAY($I$13))))</f>
        <v/>
      </c>
      <c r="D117" s="97">
        <f>IF(B117="","",I116)</f>
        <v/>
      </c>
      <c r="E117" s="98">
        <f>IF(B117="","",IF(OR(B117=$C$23,$I$18&gt;ROUND((1+$I$17)*I116,2)),ROUND((1+$I$17)*I116,2),$I$18))</f>
        <v/>
      </c>
      <c r="F117" s="47" t="n"/>
      <c r="G117" s="98">
        <f>IF(B117="","",ROUND($I$17*I116,2))</f>
        <v/>
      </c>
      <c r="H117" s="98">
        <f>IF(B117="","",E117-G117+F117)</f>
        <v/>
      </c>
      <c r="I117" s="100">
        <f>IF(B117="","",I116-H117)</f>
        <v/>
      </c>
    </row>
    <row r="118" ht="18" customHeight="1" s="76">
      <c r="A118" s="5" t="n"/>
      <c r="B118" s="60">
        <f>IF(I117="","",IF(OR(B117&gt;=$C$23,ROUND(I117,2)&lt;=0),"",B117+1))</f>
        <v/>
      </c>
      <c r="C118" s="96">
        <f>IF(B118="","",IF(MONTH(DATE(YEAR($I$13),MONTH($I$13)+(B118-1),DAY($I$13)))&gt;(MONTH($I$13)+MOD((B118-1),12)),DATE(YEAR($I$13),MONTH($I$13)+(B118-1)+1,0),DATE(YEAR($I$13),MONTH($I$13)+(B118-1),DAY($I$13))))</f>
        <v/>
      </c>
      <c r="D118" s="97">
        <f>IF(B118="","",I117)</f>
        <v/>
      </c>
      <c r="E118" s="98">
        <f>IF(B118="","",IF(OR(B118=$C$23,$I$18&gt;ROUND((1+$I$17)*I117,2)),ROUND((1+$I$17)*I117,2),$I$18))</f>
        <v/>
      </c>
      <c r="F118" s="47" t="n"/>
      <c r="G118" s="98">
        <f>IF(B118="","",ROUND($I$17*I117,2))</f>
        <v/>
      </c>
      <c r="H118" s="98">
        <f>IF(B118="","",E118-G118+F118)</f>
        <v/>
      </c>
      <c r="I118" s="100">
        <f>IF(B118="","",I117-H118)</f>
        <v/>
      </c>
    </row>
    <row r="119" ht="18" customHeight="1" s="76">
      <c r="A119" s="5" t="n"/>
      <c r="B119" s="60">
        <f>IF(I118="","",IF(OR(B118&gt;=$C$23,ROUND(I118,2)&lt;=0),"",B118+1))</f>
        <v/>
      </c>
      <c r="C119" s="96">
        <f>IF(B119="","",IF(MONTH(DATE(YEAR($I$13),MONTH($I$13)+(B119-1),DAY($I$13)))&gt;(MONTH($I$13)+MOD((B119-1),12)),DATE(YEAR($I$13),MONTH($I$13)+(B119-1)+1,0),DATE(YEAR($I$13),MONTH($I$13)+(B119-1),DAY($I$13))))</f>
        <v/>
      </c>
      <c r="D119" s="97">
        <f>IF(B119="","",I118)</f>
        <v/>
      </c>
      <c r="E119" s="98">
        <f>IF(B119="","",IF(OR(B119=$C$23,$I$18&gt;ROUND((1+$I$17)*I118,2)),ROUND((1+$I$17)*I118,2),$I$18))</f>
        <v/>
      </c>
      <c r="F119" s="47" t="n"/>
      <c r="G119" s="98">
        <f>IF(B119="","",ROUND($I$17*I118,2))</f>
        <v/>
      </c>
      <c r="H119" s="98">
        <f>IF(B119="","",E119-G119+F119)</f>
        <v/>
      </c>
      <c r="I119" s="100">
        <f>IF(B119="","",I118-H119)</f>
        <v/>
      </c>
    </row>
    <row r="120" ht="18" customHeight="1" s="76">
      <c r="A120" s="5" t="n"/>
      <c r="B120" s="60">
        <f>IF(I119="","",IF(OR(B119&gt;=$C$23,ROUND(I119,2)&lt;=0),"",B119+1))</f>
        <v/>
      </c>
      <c r="C120" s="96">
        <f>IF(B120="","",IF(MONTH(DATE(YEAR($I$13),MONTH($I$13)+(B120-1),DAY($I$13)))&gt;(MONTH($I$13)+MOD((B120-1),12)),DATE(YEAR($I$13),MONTH($I$13)+(B120-1)+1,0),DATE(YEAR($I$13),MONTH($I$13)+(B120-1),DAY($I$13))))</f>
        <v/>
      </c>
      <c r="D120" s="97">
        <f>IF(B120="","",I119)</f>
        <v/>
      </c>
      <c r="E120" s="98">
        <f>IF(B120="","",IF(OR(B120=$C$23,$I$18&gt;ROUND((1+$I$17)*I119,2)),ROUND((1+$I$17)*I119,2),$I$18))</f>
        <v/>
      </c>
      <c r="F120" s="47" t="n"/>
      <c r="G120" s="98">
        <f>IF(B120="","",ROUND($I$17*I119,2))</f>
        <v/>
      </c>
      <c r="H120" s="98">
        <f>IF(B120="","",E120-G120+F120)</f>
        <v/>
      </c>
      <c r="I120" s="100">
        <f>IF(B120="","",I119-H120)</f>
        <v/>
      </c>
    </row>
    <row r="121" ht="18" customHeight="1" s="76">
      <c r="A121" s="5" t="n"/>
      <c r="B121" s="60">
        <f>IF(I120="","",IF(OR(B120&gt;=$C$23,ROUND(I120,2)&lt;=0),"",B120+1))</f>
        <v/>
      </c>
      <c r="C121" s="96">
        <f>IF(B121="","",IF(MONTH(DATE(YEAR($I$13),MONTH($I$13)+(B121-1),DAY($I$13)))&gt;(MONTH($I$13)+MOD((B121-1),12)),DATE(YEAR($I$13),MONTH($I$13)+(B121-1)+1,0),DATE(YEAR($I$13),MONTH($I$13)+(B121-1),DAY($I$13))))</f>
        <v/>
      </c>
      <c r="D121" s="97">
        <f>IF(B121="","",I120)</f>
        <v/>
      </c>
      <c r="E121" s="98">
        <f>IF(B121="","",IF(OR(B121=$C$23,$I$18&gt;ROUND((1+$I$17)*I120,2)),ROUND((1+$I$17)*I120,2),$I$18))</f>
        <v/>
      </c>
      <c r="F121" s="47" t="n"/>
      <c r="G121" s="98">
        <f>IF(B121="","",ROUND($I$17*I120,2))</f>
        <v/>
      </c>
      <c r="H121" s="98">
        <f>IF(B121="","",E121-G121+F121)</f>
        <v/>
      </c>
      <c r="I121" s="100">
        <f>IF(B121="","",I120-H121)</f>
        <v/>
      </c>
    </row>
    <row r="122" ht="18" customHeight="1" s="76">
      <c r="A122" s="5" t="n"/>
      <c r="B122" s="60">
        <f>IF(I121="","",IF(OR(B121&gt;=$C$23,ROUND(I121,2)&lt;=0),"",B121+1))</f>
        <v/>
      </c>
      <c r="C122" s="96">
        <f>IF(B122="","",IF(MONTH(DATE(YEAR($I$13),MONTH($I$13)+(B122-1),DAY($I$13)))&gt;(MONTH($I$13)+MOD((B122-1),12)),DATE(YEAR($I$13),MONTH($I$13)+(B122-1)+1,0),DATE(YEAR($I$13),MONTH($I$13)+(B122-1),DAY($I$13))))</f>
        <v/>
      </c>
      <c r="D122" s="97">
        <f>IF(B122="","",I121)</f>
        <v/>
      </c>
      <c r="E122" s="98">
        <f>IF(B122="","",IF(OR(B122=$C$23,$I$18&gt;ROUND((1+$I$17)*I121,2)),ROUND((1+$I$17)*I121,2),$I$18))</f>
        <v/>
      </c>
      <c r="F122" s="47" t="n"/>
      <c r="G122" s="98">
        <f>IF(B122="","",ROUND($I$17*I121,2))</f>
        <v/>
      </c>
      <c r="H122" s="98">
        <f>IF(B122="","",E122-G122+F122)</f>
        <v/>
      </c>
      <c r="I122" s="100">
        <f>IF(B122="","",I121-H122)</f>
        <v/>
      </c>
    </row>
    <row r="123" ht="18" customHeight="1" s="76">
      <c r="A123" s="5" t="n"/>
      <c r="B123" s="60">
        <f>IF(I122="","",IF(OR(B122&gt;=$C$23,ROUND(I122,2)&lt;=0),"",B122+1))</f>
        <v/>
      </c>
      <c r="C123" s="96">
        <f>IF(B123="","",IF(MONTH(DATE(YEAR($I$13),MONTH($I$13)+(B123-1),DAY($I$13)))&gt;(MONTH($I$13)+MOD((B123-1),12)),DATE(YEAR($I$13),MONTH($I$13)+(B123-1)+1,0),DATE(YEAR($I$13),MONTH($I$13)+(B123-1),DAY($I$13))))</f>
        <v/>
      </c>
      <c r="D123" s="97">
        <f>IF(B123="","",I122)</f>
        <v/>
      </c>
      <c r="E123" s="98">
        <f>IF(B123="","",IF(OR(B123=$C$23,$I$18&gt;ROUND((1+$I$17)*I122,2)),ROUND((1+$I$17)*I122,2),$I$18))</f>
        <v/>
      </c>
      <c r="F123" s="47" t="n"/>
      <c r="G123" s="98">
        <f>IF(B123="","",ROUND($I$17*I122,2))</f>
        <v/>
      </c>
      <c r="H123" s="98">
        <f>IF(B123="","",E123-G123+F123)</f>
        <v/>
      </c>
      <c r="I123" s="100">
        <f>IF(B123="","",I122-H123)</f>
        <v/>
      </c>
    </row>
    <row r="124" ht="18" customHeight="1" s="76">
      <c r="A124" s="5" t="n"/>
      <c r="B124" s="60">
        <f>IF(I123="","",IF(OR(B123&gt;=$C$23,ROUND(I123,2)&lt;=0),"",B123+1))</f>
        <v/>
      </c>
      <c r="C124" s="96">
        <f>IF(B124="","",IF(MONTH(DATE(YEAR($I$13),MONTH($I$13)+(B124-1),DAY($I$13)))&gt;(MONTH($I$13)+MOD((B124-1),12)),DATE(YEAR($I$13),MONTH($I$13)+(B124-1)+1,0),DATE(YEAR($I$13),MONTH($I$13)+(B124-1),DAY($I$13))))</f>
        <v/>
      </c>
      <c r="D124" s="97">
        <f>IF(B124="","",I123)</f>
        <v/>
      </c>
      <c r="E124" s="98">
        <f>IF(B124="","",IF(OR(B124=$C$23,$I$18&gt;ROUND((1+$I$17)*I123,2)),ROUND((1+$I$17)*I123,2),$I$18))</f>
        <v/>
      </c>
      <c r="F124" s="47" t="n"/>
      <c r="G124" s="98">
        <f>IF(B124="","",ROUND($I$17*I123,2))</f>
        <v/>
      </c>
      <c r="H124" s="98">
        <f>IF(B124="","",E124-G124+F124)</f>
        <v/>
      </c>
      <c r="I124" s="100">
        <f>IF(B124="","",I123-H124)</f>
        <v/>
      </c>
    </row>
    <row r="125" ht="18" customHeight="1" s="76">
      <c r="A125" s="5" t="n"/>
      <c r="B125" s="60">
        <f>IF(I124="","",IF(OR(B124&gt;=$C$23,ROUND(I124,2)&lt;=0),"",B124+1))</f>
        <v/>
      </c>
      <c r="C125" s="96">
        <f>IF(B125="","",IF(MONTH(DATE(YEAR($I$13),MONTH($I$13)+(B125-1),DAY($I$13)))&gt;(MONTH($I$13)+MOD((B125-1),12)),DATE(YEAR($I$13),MONTH($I$13)+(B125-1)+1,0),DATE(YEAR($I$13),MONTH($I$13)+(B125-1),DAY($I$13))))</f>
        <v/>
      </c>
      <c r="D125" s="97">
        <f>IF(B125="","",I124)</f>
        <v/>
      </c>
      <c r="E125" s="98">
        <f>IF(B125="","",IF(OR(B125=$C$23,$I$18&gt;ROUND((1+$I$17)*I124,2)),ROUND((1+$I$17)*I124,2),$I$18))</f>
        <v/>
      </c>
      <c r="F125" s="47" t="n"/>
      <c r="G125" s="98">
        <f>IF(B125="","",ROUND($I$17*I124,2))</f>
        <v/>
      </c>
      <c r="H125" s="98">
        <f>IF(B125="","",E125-G125+F125)</f>
        <v/>
      </c>
      <c r="I125" s="100">
        <f>IF(B125="","",I124-H125)</f>
        <v/>
      </c>
    </row>
    <row r="126" ht="18" customHeight="1" s="76">
      <c r="A126" s="5" t="n"/>
      <c r="B126" s="60">
        <f>IF(I125="","",IF(OR(B125&gt;=$C$23,ROUND(I125,2)&lt;=0),"",B125+1))</f>
        <v/>
      </c>
      <c r="C126" s="96">
        <f>IF(B126="","",IF(MONTH(DATE(YEAR($I$13),MONTH($I$13)+(B126-1),DAY($I$13)))&gt;(MONTH($I$13)+MOD((B126-1),12)),DATE(YEAR($I$13),MONTH($I$13)+(B126-1)+1,0),DATE(YEAR($I$13),MONTH($I$13)+(B126-1),DAY($I$13))))</f>
        <v/>
      </c>
      <c r="D126" s="97">
        <f>IF(B126="","",I125)</f>
        <v/>
      </c>
      <c r="E126" s="98">
        <f>IF(B126="","",IF(OR(B126=$C$23,$I$18&gt;ROUND((1+$I$17)*I125,2)),ROUND((1+$I$17)*I125,2),$I$18))</f>
        <v/>
      </c>
      <c r="F126" s="47" t="n"/>
      <c r="G126" s="98">
        <f>IF(B126="","",ROUND($I$17*I125,2))</f>
        <v/>
      </c>
      <c r="H126" s="98">
        <f>IF(B126="","",E126-G126+F126)</f>
        <v/>
      </c>
      <c r="I126" s="100">
        <f>IF(B126="","",I125-H126)</f>
        <v/>
      </c>
    </row>
    <row r="127" ht="18" customHeight="1" s="76">
      <c r="A127" s="5" t="n"/>
      <c r="B127" s="60">
        <f>IF(I126="","",IF(OR(B126&gt;=$C$23,ROUND(I126,2)&lt;=0),"",B126+1))</f>
        <v/>
      </c>
      <c r="C127" s="96">
        <f>IF(B127="","",IF(MONTH(DATE(YEAR($I$13),MONTH($I$13)+(B127-1),DAY($I$13)))&gt;(MONTH($I$13)+MOD((B127-1),12)),DATE(YEAR($I$13),MONTH($I$13)+(B127-1)+1,0),DATE(YEAR($I$13),MONTH($I$13)+(B127-1),DAY($I$13))))</f>
        <v/>
      </c>
      <c r="D127" s="97">
        <f>IF(B127="","",I126)</f>
        <v/>
      </c>
      <c r="E127" s="98">
        <f>IF(B127="","",IF(OR(B127=$C$23,$I$18&gt;ROUND((1+$I$17)*I126,2)),ROUND((1+$I$17)*I126,2),$I$18))</f>
        <v/>
      </c>
      <c r="F127" s="47" t="n"/>
      <c r="G127" s="98">
        <f>IF(B127="","",ROUND($I$17*I126,2))</f>
        <v/>
      </c>
      <c r="H127" s="98">
        <f>IF(B127="","",E127-G127+F127)</f>
        <v/>
      </c>
      <c r="I127" s="100">
        <f>IF(B127="","",I126-H127)</f>
        <v/>
      </c>
    </row>
    <row r="128" ht="18" customHeight="1" s="76">
      <c r="A128" s="5" t="n"/>
      <c r="B128" s="60">
        <f>IF(I127="","",IF(OR(B127&gt;=$C$23,ROUND(I127,2)&lt;=0),"",B127+1))</f>
        <v/>
      </c>
      <c r="C128" s="96">
        <f>IF(B128="","",IF(MONTH(DATE(YEAR($I$13),MONTH($I$13)+(B128-1),DAY($I$13)))&gt;(MONTH($I$13)+MOD((B128-1),12)),DATE(YEAR($I$13),MONTH($I$13)+(B128-1)+1,0),DATE(YEAR($I$13),MONTH($I$13)+(B128-1),DAY($I$13))))</f>
        <v/>
      </c>
      <c r="D128" s="97">
        <f>IF(B128="","",I127)</f>
        <v/>
      </c>
      <c r="E128" s="98">
        <f>IF(B128="","",IF(OR(B128=$C$23,$I$18&gt;ROUND((1+$I$17)*I127,2)),ROUND((1+$I$17)*I127,2),$I$18))</f>
        <v/>
      </c>
      <c r="F128" s="47" t="n"/>
      <c r="G128" s="98">
        <f>IF(B128="","",ROUND($I$17*I127,2))</f>
        <v/>
      </c>
      <c r="H128" s="98">
        <f>IF(B128="","",E128-G128+F128)</f>
        <v/>
      </c>
      <c r="I128" s="100">
        <f>IF(B128="","",I127-H128)</f>
        <v/>
      </c>
    </row>
    <row r="129" ht="18" customHeight="1" s="76">
      <c r="A129" s="5" t="n"/>
      <c r="B129" s="60">
        <f>IF(I128="","",IF(OR(B128&gt;=$C$23,ROUND(I128,2)&lt;=0),"",B128+1))</f>
        <v/>
      </c>
      <c r="C129" s="96">
        <f>IF(B129="","",IF(MONTH(DATE(YEAR($I$13),MONTH($I$13)+(B129-1),DAY($I$13)))&gt;(MONTH($I$13)+MOD((B129-1),12)),DATE(YEAR($I$13),MONTH($I$13)+(B129-1)+1,0),DATE(YEAR($I$13),MONTH($I$13)+(B129-1),DAY($I$13))))</f>
        <v/>
      </c>
      <c r="D129" s="97">
        <f>IF(B129="","",I128)</f>
        <v/>
      </c>
      <c r="E129" s="98">
        <f>IF(B129="","",IF(OR(B129=$C$23,$I$18&gt;ROUND((1+$I$17)*I128,2)),ROUND((1+$I$17)*I128,2),$I$18))</f>
        <v/>
      </c>
      <c r="F129" s="47" t="n"/>
      <c r="G129" s="98">
        <f>IF(B129="","",ROUND($I$17*I128,2))</f>
        <v/>
      </c>
      <c r="H129" s="98">
        <f>IF(B129="","",E129-G129+F129)</f>
        <v/>
      </c>
      <c r="I129" s="100">
        <f>IF(B129="","",I128-H129)</f>
        <v/>
      </c>
    </row>
    <row r="130" ht="18" customHeight="1" s="76">
      <c r="A130" s="5" t="n"/>
      <c r="B130" s="60">
        <f>IF(I129="","",IF(OR(B129&gt;=$C$23,ROUND(I129,2)&lt;=0),"",B129+1))</f>
        <v/>
      </c>
      <c r="C130" s="96">
        <f>IF(B130="","",IF(MONTH(DATE(YEAR($I$13),MONTH($I$13)+(B130-1),DAY($I$13)))&gt;(MONTH($I$13)+MOD((B130-1),12)),DATE(YEAR($I$13),MONTH($I$13)+(B130-1)+1,0),DATE(YEAR($I$13),MONTH($I$13)+(B130-1),DAY($I$13))))</f>
        <v/>
      </c>
      <c r="D130" s="97">
        <f>IF(B130="","",I129)</f>
        <v/>
      </c>
      <c r="E130" s="98">
        <f>IF(B130="","",IF(OR(B130=$C$23,$I$18&gt;ROUND((1+$I$17)*I129,2)),ROUND((1+$I$17)*I129,2),$I$18))</f>
        <v/>
      </c>
      <c r="F130" s="47" t="n"/>
      <c r="G130" s="98">
        <f>IF(B130="","",ROUND($I$17*I129,2))</f>
        <v/>
      </c>
      <c r="H130" s="98">
        <f>IF(B130="","",E130-G130+F130)</f>
        <v/>
      </c>
      <c r="I130" s="100">
        <f>IF(B130="","",I129-H130)</f>
        <v/>
      </c>
    </row>
    <row r="131" ht="18" customHeight="1" s="76">
      <c r="A131" s="5" t="n"/>
      <c r="B131" s="60">
        <f>IF(I130="","",IF(OR(B130&gt;=$C$23,ROUND(I130,2)&lt;=0),"",B130+1))</f>
        <v/>
      </c>
      <c r="C131" s="96">
        <f>IF(B131="","",IF(MONTH(DATE(YEAR($I$13),MONTH($I$13)+(B131-1),DAY($I$13)))&gt;(MONTH($I$13)+MOD((B131-1),12)),DATE(YEAR($I$13),MONTH($I$13)+(B131-1)+1,0),DATE(YEAR($I$13),MONTH($I$13)+(B131-1),DAY($I$13))))</f>
        <v/>
      </c>
      <c r="D131" s="97">
        <f>IF(B131="","",I130)</f>
        <v/>
      </c>
      <c r="E131" s="98">
        <f>IF(B131="","",IF(OR(B131=$C$23,$I$18&gt;ROUND((1+$I$17)*I130,2)),ROUND((1+$I$17)*I130,2),$I$18))</f>
        <v/>
      </c>
      <c r="F131" s="47" t="n"/>
      <c r="G131" s="98">
        <f>IF(B131="","",ROUND($I$17*I130,2))</f>
        <v/>
      </c>
      <c r="H131" s="98">
        <f>IF(B131="","",E131-G131+F131)</f>
        <v/>
      </c>
      <c r="I131" s="100">
        <f>IF(B131="","",I130-H131)</f>
        <v/>
      </c>
    </row>
    <row r="132" ht="18" customHeight="1" s="76">
      <c r="A132" s="5" t="n"/>
      <c r="B132" s="60">
        <f>IF(I131="","",IF(OR(B131&gt;=$C$23,ROUND(I131,2)&lt;=0),"",B131+1))</f>
        <v/>
      </c>
      <c r="C132" s="96">
        <f>IF(B132="","",IF(MONTH(DATE(YEAR($I$13),MONTH($I$13)+(B132-1),DAY($I$13)))&gt;(MONTH($I$13)+MOD((B132-1),12)),DATE(YEAR($I$13),MONTH($I$13)+(B132-1)+1,0),DATE(YEAR($I$13),MONTH($I$13)+(B132-1),DAY($I$13))))</f>
        <v/>
      </c>
      <c r="D132" s="97">
        <f>IF(B132="","",I131)</f>
        <v/>
      </c>
      <c r="E132" s="98">
        <f>IF(B132="","",IF(OR(B132=$C$23,$I$18&gt;ROUND((1+$I$17)*I131,2)),ROUND((1+$I$17)*I131,2),$I$18))</f>
        <v/>
      </c>
      <c r="F132" s="47" t="n"/>
      <c r="G132" s="98">
        <f>IF(B132="","",ROUND($I$17*I131,2))</f>
        <v/>
      </c>
      <c r="H132" s="98">
        <f>IF(B132="","",E132-G132+F132)</f>
        <v/>
      </c>
      <c r="I132" s="100">
        <f>IF(B132="","",I131-H132)</f>
        <v/>
      </c>
    </row>
    <row r="133" ht="18" customHeight="1" s="76">
      <c r="A133" s="5" t="n"/>
      <c r="B133" s="60">
        <f>IF(I132="","",IF(OR(B132&gt;=$C$23,ROUND(I132,2)&lt;=0),"",B132+1))</f>
        <v/>
      </c>
      <c r="C133" s="96">
        <f>IF(B133="","",IF(MONTH(DATE(YEAR($I$13),MONTH($I$13)+(B133-1),DAY($I$13)))&gt;(MONTH($I$13)+MOD((B133-1),12)),DATE(YEAR($I$13),MONTH($I$13)+(B133-1)+1,0),DATE(YEAR($I$13),MONTH($I$13)+(B133-1),DAY($I$13))))</f>
        <v/>
      </c>
      <c r="D133" s="97">
        <f>IF(B133="","",I132)</f>
        <v/>
      </c>
      <c r="E133" s="98">
        <f>IF(B133="","",IF(OR(B133=$C$23,$I$18&gt;ROUND((1+$I$17)*I132,2)),ROUND((1+$I$17)*I132,2),$I$18))</f>
        <v/>
      </c>
      <c r="F133" s="47" t="n"/>
      <c r="G133" s="98">
        <f>IF(B133="","",ROUND($I$17*I132,2))</f>
        <v/>
      </c>
      <c r="H133" s="98">
        <f>IF(B133="","",E133-G133+F133)</f>
        <v/>
      </c>
      <c r="I133" s="100">
        <f>IF(B133="","",I132-H133)</f>
        <v/>
      </c>
    </row>
    <row r="134" ht="18" customHeight="1" s="76">
      <c r="A134" s="5" t="n"/>
      <c r="B134" s="60">
        <f>IF(I133="","",IF(OR(B133&gt;=$C$23,ROUND(I133,2)&lt;=0),"",B133+1))</f>
        <v/>
      </c>
      <c r="C134" s="96">
        <f>IF(B134="","",IF(MONTH(DATE(YEAR($I$13),MONTH($I$13)+(B134-1),DAY($I$13)))&gt;(MONTH($I$13)+MOD((B134-1),12)),DATE(YEAR($I$13),MONTH($I$13)+(B134-1)+1,0),DATE(YEAR($I$13),MONTH($I$13)+(B134-1),DAY($I$13))))</f>
        <v/>
      </c>
      <c r="D134" s="97">
        <f>IF(B134="","",I133)</f>
        <v/>
      </c>
      <c r="E134" s="98">
        <f>IF(B134="","",IF(OR(B134=$C$23,$I$18&gt;ROUND((1+$I$17)*I133,2)),ROUND((1+$I$17)*I133,2),$I$18))</f>
        <v/>
      </c>
      <c r="F134" s="47" t="n"/>
      <c r="G134" s="98">
        <f>IF(B134="","",ROUND($I$17*I133,2))</f>
        <v/>
      </c>
      <c r="H134" s="98">
        <f>IF(B134="","",E134-G134+F134)</f>
        <v/>
      </c>
      <c r="I134" s="100">
        <f>IF(B134="","",I133-H134)</f>
        <v/>
      </c>
    </row>
    <row r="135" ht="18" customHeight="1" s="76">
      <c r="A135" s="5" t="n"/>
      <c r="B135" s="60">
        <f>IF(I134="","",IF(OR(B134&gt;=$C$23,ROUND(I134,2)&lt;=0),"",B134+1))</f>
        <v/>
      </c>
      <c r="C135" s="96">
        <f>IF(B135="","",IF(MONTH(DATE(YEAR($I$13),MONTH($I$13)+(B135-1),DAY($I$13)))&gt;(MONTH($I$13)+MOD((B135-1),12)),DATE(YEAR($I$13),MONTH($I$13)+(B135-1)+1,0),DATE(YEAR($I$13),MONTH($I$13)+(B135-1),DAY($I$13))))</f>
        <v/>
      </c>
      <c r="D135" s="97">
        <f>IF(B135="","",I134)</f>
        <v/>
      </c>
      <c r="E135" s="98">
        <f>IF(B135="","",IF(OR(B135=$C$23,$I$18&gt;ROUND((1+$I$17)*I134,2)),ROUND((1+$I$17)*I134,2),$I$18))</f>
        <v/>
      </c>
      <c r="F135" s="47" t="n"/>
      <c r="G135" s="98">
        <f>IF(B135="","",ROUND($I$17*I134,2))</f>
        <v/>
      </c>
      <c r="H135" s="98">
        <f>IF(B135="","",E135-G135+F135)</f>
        <v/>
      </c>
      <c r="I135" s="100">
        <f>IF(B135="","",I134-H135)</f>
        <v/>
      </c>
    </row>
    <row r="136" ht="18" customHeight="1" s="76">
      <c r="A136" s="5" t="n"/>
      <c r="B136" s="60">
        <f>IF(I135="","",IF(OR(B135&gt;=$C$23,ROUND(I135,2)&lt;=0),"",B135+1))</f>
        <v/>
      </c>
      <c r="C136" s="96">
        <f>IF(B136="","",IF(MONTH(DATE(YEAR($I$13),MONTH($I$13)+(B136-1),DAY($I$13)))&gt;(MONTH($I$13)+MOD((B136-1),12)),DATE(YEAR($I$13),MONTH($I$13)+(B136-1)+1,0),DATE(YEAR($I$13),MONTH($I$13)+(B136-1),DAY($I$13))))</f>
        <v/>
      </c>
      <c r="D136" s="97">
        <f>IF(B136="","",I135)</f>
        <v/>
      </c>
      <c r="E136" s="98">
        <f>IF(B136="","",IF(OR(B136=$C$23,$I$18&gt;ROUND((1+$I$17)*I135,2)),ROUND((1+$I$17)*I135,2),$I$18))</f>
        <v/>
      </c>
      <c r="F136" s="47" t="n"/>
      <c r="G136" s="98">
        <f>IF(B136="","",ROUND($I$17*I135,2))</f>
        <v/>
      </c>
      <c r="H136" s="98">
        <f>IF(B136="","",E136-G136+F136)</f>
        <v/>
      </c>
      <c r="I136" s="100">
        <f>IF(B136="","",I135-H136)</f>
        <v/>
      </c>
    </row>
    <row r="137" ht="18" customHeight="1" s="76">
      <c r="A137" s="5" t="n"/>
      <c r="B137" s="60">
        <f>IF(I136="","",IF(OR(B136&gt;=$C$23,ROUND(I136,2)&lt;=0),"",B136+1))</f>
        <v/>
      </c>
      <c r="C137" s="96">
        <f>IF(B137="","",IF(MONTH(DATE(YEAR($I$13),MONTH($I$13)+(B137-1),DAY($I$13)))&gt;(MONTH($I$13)+MOD((B137-1),12)),DATE(YEAR($I$13),MONTH($I$13)+(B137-1)+1,0),DATE(YEAR($I$13),MONTH($I$13)+(B137-1),DAY($I$13))))</f>
        <v/>
      </c>
      <c r="D137" s="97">
        <f>IF(B137="","",I136)</f>
        <v/>
      </c>
      <c r="E137" s="98">
        <f>IF(B137="","",IF(OR(B137=$C$23,$I$18&gt;ROUND((1+$I$17)*I136,2)),ROUND((1+$I$17)*I136,2),$I$18))</f>
        <v/>
      </c>
      <c r="F137" s="47" t="n"/>
      <c r="G137" s="98">
        <f>IF(B137="","",ROUND($I$17*I136,2))</f>
        <v/>
      </c>
      <c r="H137" s="98">
        <f>IF(B137="","",E137-G137+F137)</f>
        <v/>
      </c>
      <c r="I137" s="100">
        <f>IF(B137="","",I136-H137)</f>
        <v/>
      </c>
    </row>
    <row r="138" ht="18" customHeight="1" s="76">
      <c r="A138" s="5" t="n"/>
      <c r="B138" s="60">
        <f>IF(I137="","",IF(OR(B137&gt;=$C$23,ROUND(I137,2)&lt;=0),"",B137+1))</f>
        <v/>
      </c>
      <c r="C138" s="96">
        <f>IF(B138="","",IF(MONTH(DATE(YEAR($I$13),MONTH($I$13)+(B138-1),DAY($I$13)))&gt;(MONTH($I$13)+MOD((B138-1),12)),DATE(YEAR($I$13),MONTH($I$13)+(B138-1)+1,0),DATE(YEAR($I$13),MONTH($I$13)+(B138-1),DAY($I$13))))</f>
        <v/>
      </c>
      <c r="D138" s="97">
        <f>IF(B138="","",I137)</f>
        <v/>
      </c>
      <c r="E138" s="98">
        <f>IF(B138="","",IF(OR(B138=$C$23,$I$18&gt;ROUND((1+$I$17)*I137,2)),ROUND((1+$I$17)*I137,2),$I$18))</f>
        <v/>
      </c>
      <c r="F138" s="47" t="n"/>
      <c r="G138" s="98">
        <f>IF(B138="","",ROUND($I$17*I137,2))</f>
        <v/>
      </c>
      <c r="H138" s="98">
        <f>IF(B138="","",E138-G138+F138)</f>
        <v/>
      </c>
      <c r="I138" s="100">
        <f>IF(B138="","",I137-H138)</f>
        <v/>
      </c>
    </row>
    <row r="139" ht="18" customHeight="1" s="76">
      <c r="A139" s="5" t="n"/>
      <c r="B139" s="60">
        <f>IF(I138="","",IF(OR(B138&gt;=$C$23,ROUND(I138,2)&lt;=0),"",B138+1))</f>
        <v/>
      </c>
      <c r="C139" s="96">
        <f>IF(B139="","",IF(MONTH(DATE(YEAR($I$13),MONTH($I$13)+(B139-1),DAY($I$13)))&gt;(MONTH($I$13)+MOD((B139-1),12)),DATE(YEAR($I$13),MONTH($I$13)+(B139-1)+1,0),DATE(YEAR($I$13),MONTH($I$13)+(B139-1),DAY($I$13))))</f>
        <v/>
      </c>
      <c r="D139" s="97">
        <f>IF(B139="","",I138)</f>
        <v/>
      </c>
      <c r="E139" s="98">
        <f>IF(B139="","",IF(OR(B139=$C$23,$I$18&gt;ROUND((1+$I$17)*I138,2)),ROUND((1+$I$17)*I138,2),$I$18))</f>
        <v/>
      </c>
      <c r="F139" s="47" t="n"/>
      <c r="G139" s="98">
        <f>IF(B139="","",ROUND($I$17*I138,2))</f>
        <v/>
      </c>
      <c r="H139" s="98">
        <f>IF(B139="","",E139-G139+F139)</f>
        <v/>
      </c>
      <c r="I139" s="100">
        <f>IF(B139="","",I138-H139)</f>
        <v/>
      </c>
    </row>
    <row r="140" ht="18" customHeight="1" s="76">
      <c r="A140" s="5" t="n"/>
      <c r="B140" s="60">
        <f>IF(I139="","",IF(OR(B139&gt;=$C$23,ROUND(I139,2)&lt;=0),"",B139+1))</f>
        <v/>
      </c>
      <c r="C140" s="96">
        <f>IF(B140="","",IF(MONTH(DATE(YEAR($I$13),MONTH($I$13)+(B140-1),DAY($I$13)))&gt;(MONTH($I$13)+MOD((B140-1),12)),DATE(YEAR($I$13),MONTH($I$13)+(B140-1)+1,0),DATE(YEAR($I$13),MONTH($I$13)+(B140-1),DAY($I$13))))</f>
        <v/>
      </c>
      <c r="D140" s="97">
        <f>IF(B140="","",I139)</f>
        <v/>
      </c>
      <c r="E140" s="98">
        <f>IF(B140="","",IF(OR(B140=$C$23,$I$18&gt;ROUND((1+$I$17)*I139,2)),ROUND((1+$I$17)*I139,2),$I$18))</f>
        <v/>
      </c>
      <c r="F140" s="47" t="n"/>
      <c r="G140" s="98">
        <f>IF(B140="","",ROUND($I$17*I139,2))</f>
        <v/>
      </c>
      <c r="H140" s="98">
        <f>IF(B140="","",E140-G140+F140)</f>
        <v/>
      </c>
      <c r="I140" s="100">
        <f>IF(B140="","",I139-H140)</f>
        <v/>
      </c>
    </row>
    <row r="141" ht="18" customHeight="1" s="76">
      <c r="A141" s="5" t="n"/>
      <c r="B141" s="60">
        <f>IF(I140="","",IF(OR(B140&gt;=$C$23,ROUND(I140,2)&lt;=0),"",B140+1))</f>
        <v/>
      </c>
      <c r="C141" s="96">
        <f>IF(B141="","",IF(MONTH(DATE(YEAR($I$13),MONTH($I$13)+(B141-1),DAY($I$13)))&gt;(MONTH($I$13)+MOD((B141-1),12)),DATE(YEAR($I$13),MONTH($I$13)+(B141-1)+1,0),DATE(YEAR($I$13),MONTH($I$13)+(B141-1),DAY($I$13))))</f>
        <v/>
      </c>
      <c r="D141" s="97">
        <f>IF(B141="","",I140)</f>
        <v/>
      </c>
      <c r="E141" s="98">
        <f>IF(B141="","",IF(OR(B141=$C$23,$I$18&gt;ROUND((1+$I$17)*I140,2)),ROUND((1+$I$17)*I140,2),$I$18))</f>
        <v/>
      </c>
      <c r="F141" s="47" t="n"/>
      <c r="G141" s="98">
        <f>IF(B141="","",ROUND($I$17*I140,2))</f>
        <v/>
      </c>
      <c r="H141" s="98">
        <f>IF(B141="","",E141-G141+F141)</f>
        <v/>
      </c>
      <c r="I141" s="100">
        <f>IF(B141="","",I140-H141)</f>
        <v/>
      </c>
    </row>
    <row r="142" ht="18" customHeight="1" s="76">
      <c r="A142" s="5" t="n"/>
      <c r="B142" s="60">
        <f>IF(I141="","",IF(OR(B141&gt;=$C$23,ROUND(I141,2)&lt;=0),"",B141+1))</f>
        <v/>
      </c>
      <c r="C142" s="96">
        <f>IF(B142="","",IF(MONTH(DATE(YEAR($I$13),MONTH($I$13)+(B142-1),DAY($I$13)))&gt;(MONTH($I$13)+MOD((B142-1),12)),DATE(YEAR($I$13),MONTH($I$13)+(B142-1)+1,0),DATE(YEAR($I$13),MONTH($I$13)+(B142-1),DAY($I$13))))</f>
        <v/>
      </c>
      <c r="D142" s="97">
        <f>IF(B142="","",I141)</f>
        <v/>
      </c>
      <c r="E142" s="98">
        <f>IF(B142="","",IF(OR(B142=$C$23,$I$18&gt;ROUND((1+$I$17)*I141,2)),ROUND((1+$I$17)*I141,2),$I$18))</f>
        <v/>
      </c>
      <c r="F142" s="47" t="n"/>
      <c r="G142" s="98">
        <f>IF(B142="","",ROUND($I$17*I141,2))</f>
        <v/>
      </c>
      <c r="H142" s="98">
        <f>IF(B142="","",E142-G142+F142)</f>
        <v/>
      </c>
      <c r="I142" s="100">
        <f>IF(B142="","",I141-H142)</f>
        <v/>
      </c>
    </row>
    <row r="143" ht="18" customHeight="1" s="76">
      <c r="A143" s="5" t="n"/>
      <c r="B143" s="60">
        <f>IF(I142="","",IF(OR(B142&gt;=$C$23,ROUND(I142,2)&lt;=0),"",B142+1))</f>
        <v/>
      </c>
      <c r="C143" s="96">
        <f>IF(B143="","",IF(MONTH(DATE(YEAR($I$13),MONTH($I$13)+(B143-1),DAY($I$13)))&gt;(MONTH($I$13)+MOD((B143-1),12)),DATE(YEAR($I$13),MONTH($I$13)+(B143-1)+1,0),DATE(YEAR($I$13),MONTH($I$13)+(B143-1),DAY($I$13))))</f>
        <v/>
      </c>
      <c r="D143" s="97">
        <f>IF(B143="","",I142)</f>
        <v/>
      </c>
      <c r="E143" s="98">
        <f>IF(B143="","",IF(OR(B143=$C$23,$I$18&gt;ROUND((1+$I$17)*I142,2)),ROUND((1+$I$17)*I142,2),$I$18))</f>
        <v/>
      </c>
      <c r="F143" s="47" t="n"/>
      <c r="G143" s="98">
        <f>IF(B143="","",ROUND($I$17*I142,2))</f>
        <v/>
      </c>
      <c r="H143" s="98">
        <f>IF(B143="","",E143-G143+F143)</f>
        <v/>
      </c>
      <c r="I143" s="100">
        <f>IF(B143="","",I142-H143)</f>
        <v/>
      </c>
    </row>
    <row r="144" ht="18" customHeight="1" s="76">
      <c r="A144" s="5" t="n"/>
      <c r="B144" s="60">
        <f>IF(I143="","",IF(OR(B143&gt;=$C$23,ROUND(I143,2)&lt;=0),"",B143+1))</f>
        <v/>
      </c>
      <c r="C144" s="96">
        <f>IF(B144="","",IF(MONTH(DATE(YEAR($I$13),MONTH($I$13)+(B144-1),DAY($I$13)))&gt;(MONTH($I$13)+MOD((B144-1),12)),DATE(YEAR($I$13),MONTH($I$13)+(B144-1)+1,0),DATE(YEAR($I$13),MONTH($I$13)+(B144-1),DAY($I$13))))</f>
        <v/>
      </c>
      <c r="D144" s="97">
        <f>IF(B144="","",I143)</f>
        <v/>
      </c>
      <c r="E144" s="98">
        <f>IF(B144="","",IF(OR(B144=$C$23,$I$18&gt;ROUND((1+$I$17)*I143,2)),ROUND((1+$I$17)*I143,2),$I$18))</f>
        <v/>
      </c>
      <c r="F144" s="47" t="n"/>
      <c r="G144" s="98">
        <f>IF(B144="","",ROUND($I$17*I143,2))</f>
        <v/>
      </c>
      <c r="H144" s="98">
        <f>IF(B144="","",E144-G144+F144)</f>
        <v/>
      </c>
      <c r="I144" s="100">
        <f>IF(B144="","",I143-H144)</f>
        <v/>
      </c>
    </row>
    <row r="145" ht="18" customHeight="1" s="76">
      <c r="A145" s="5" t="n"/>
      <c r="B145" s="60">
        <f>IF(I144="","",IF(OR(B144&gt;=$C$23,ROUND(I144,2)&lt;=0),"",B144+1))</f>
        <v/>
      </c>
      <c r="C145" s="96">
        <f>IF(B145="","",IF(MONTH(DATE(YEAR($I$13),MONTH($I$13)+(B145-1),DAY($I$13)))&gt;(MONTH($I$13)+MOD((B145-1),12)),DATE(YEAR($I$13),MONTH($I$13)+(B145-1)+1,0),DATE(YEAR($I$13),MONTH($I$13)+(B145-1),DAY($I$13))))</f>
        <v/>
      </c>
      <c r="D145" s="97">
        <f>IF(B145="","",I144)</f>
        <v/>
      </c>
      <c r="E145" s="98">
        <f>IF(B145="","",IF(OR(B145=$C$23,$I$18&gt;ROUND((1+$I$17)*I144,2)),ROUND((1+$I$17)*I144,2),$I$18))</f>
        <v/>
      </c>
      <c r="F145" s="47" t="n"/>
      <c r="G145" s="98">
        <f>IF(B145="","",ROUND($I$17*I144,2))</f>
        <v/>
      </c>
      <c r="H145" s="98">
        <f>IF(B145="","",E145-G145+F145)</f>
        <v/>
      </c>
      <c r="I145" s="100">
        <f>IF(B145="","",I144-H145)</f>
        <v/>
      </c>
    </row>
    <row r="146" ht="18" customHeight="1" s="76">
      <c r="A146" s="5" t="n"/>
      <c r="B146" s="60">
        <f>IF(I145="","",IF(OR(B145&gt;=$C$23,ROUND(I145,2)&lt;=0),"",B145+1))</f>
        <v/>
      </c>
      <c r="C146" s="96">
        <f>IF(B146="","",IF(MONTH(DATE(YEAR($I$13),MONTH($I$13)+(B146-1),DAY($I$13)))&gt;(MONTH($I$13)+MOD((B146-1),12)),DATE(YEAR($I$13),MONTH($I$13)+(B146-1)+1,0),DATE(YEAR($I$13),MONTH($I$13)+(B146-1),DAY($I$13))))</f>
        <v/>
      </c>
      <c r="D146" s="97">
        <f>IF(B146="","",I145)</f>
        <v/>
      </c>
      <c r="E146" s="98">
        <f>IF(B146="","",IF(OR(B146=$C$23,$I$18&gt;ROUND((1+$I$17)*I145,2)),ROUND((1+$I$17)*I145,2),$I$18))</f>
        <v/>
      </c>
      <c r="F146" s="47" t="n"/>
      <c r="G146" s="98">
        <f>IF(B146="","",ROUND($I$17*I145,2))</f>
        <v/>
      </c>
      <c r="H146" s="98">
        <f>IF(B146="","",E146-G146+F146)</f>
        <v/>
      </c>
      <c r="I146" s="100">
        <f>IF(B146="","",I145-H146)</f>
        <v/>
      </c>
    </row>
    <row r="147" ht="18" customHeight="1" s="76">
      <c r="A147" s="5" t="n"/>
      <c r="B147" s="60">
        <f>IF(I146="","",IF(OR(B146&gt;=$C$23,ROUND(I146,2)&lt;=0),"",B146+1))</f>
        <v/>
      </c>
      <c r="C147" s="96">
        <f>IF(B147="","",IF(MONTH(DATE(YEAR($I$13),MONTH($I$13)+(B147-1),DAY($I$13)))&gt;(MONTH($I$13)+MOD((B147-1),12)),DATE(YEAR($I$13),MONTH($I$13)+(B147-1)+1,0),DATE(YEAR($I$13),MONTH($I$13)+(B147-1),DAY($I$13))))</f>
        <v/>
      </c>
      <c r="D147" s="97">
        <f>IF(B147="","",I146)</f>
        <v/>
      </c>
      <c r="E147" s="98">
        <f>IF(B147="","",IF(OR(B147=$C$23,$I$18&gt;ROUND((1+$I$17)*I146,2)),ROUND((1+$I$17)*I146,2),$I$18))</f>
        <v/>
      </c>
      <c r="F147" s="47" t="n"/>
      <c r="G147" s="98">
        <f>IF(B147="","",ROUND($I$17*I146,2))</f>
        <v/>
      </c>
      <c r="H147" s="98">
        <f>IF(B147="","",E147-G147+F147)</f>
        <v/>
      </c>
      <c r="I147" s="100">
        <f>IF(B147="","",I146-H147)</f>
        <v/>
      </c>
    </row>
    <row r="148" ht="18" customHeight="1" s="76">
      <c r="A148" s="5" t="n"/>
      <c r="B148" s="60">
        <f>IF(I147="","",IF(OR(B147&gt;=$C$23,ROUND(I147,2)&lt;=0),"",B147+1))</f>
        <v/>
      </c>
      <c r="C148" s="96">
        <f>IF(B148="","",IF(MONTH(DATE(YEAR($I$13),MONTH($I$13)+(B148-1),DAY($I$13)))&gt;(MONTH($I$13)+MOD((B148-1),12)),DATE(YEAR($I$13),MONTH($I$13)+(B148-1)+1,0),DATE(YEAR($I$13),MONTH($I$13)+(B148-1),DAY($I$13))))</f>
        <v/>
      </c>
      <c r="D148" s="97">
        <f>IF(B148="","",I147)</f>
        <v/>
      </c>
      <c r="E148" s="98">
        <f>IF(B148="","",IF(OR(B148=$C$23,$I$18&gt;ROUND((1+$I$17)*I147,2)),ROUND((1+$I$17)*I147,2),$I$18))</f>
        <v/>
      </c>
      <c r="F148" s="47" t="n"/>
      <c r="G148" s="98">
        <f>IF(B148="","",ROUND($I$17*I147,2))</f>
        <v/>
      </c>
      <c r="H148" s="98">
        <f>IF(B148="","",E148-G148+F148)</f>
        <v/>
      </c>
      <c r="I148" s="100">
        <f>IF(B148="","",I147-H148)</f>
        <v/>
      </c>
    </row>
    <row r="149" ht="18" customHeight="1" s="76">
      <c r="A149" s="5" t="n"/>
      <c r="B149" s="60">
        <f>IF(I148="","",IF(OR(B148&gt;=$C$23,ROUND(I148,2)&lt;=0),"",B148+1))</f>
        <v/>
      </c>
      <c r="C149" s="96">
        <f>IF(B149="","",IF(MONTH(DATE(YEAR($I$13),MONTH($I$13)+(B149-1),DAY($I$13)))&gt;(MONTH($I$13)+MOD((B149-1),12)),DATE(YEAR($I$13),MONTH($I$13)+(B149-1)+1,0),DATE(YEAR($I$13),MONTH($I$13)+(B149-1),DAY($I$13))))</f>
        <v/>
      </c>
      <c r="D149" s="97">
        <f>IF(B149="","",I148)</f>
        <v/>
      </c>
      <c r="E149" s="98">
        <f>IF(B149="","",IF(OR(B149=$C$23,$I$18&gt;ROUND((1+$I$17)*I148,2)),ROUND((1+$I$17)*I148,2),$I$18))</f>
        <v/>
      </c>
      <c r="F149" s="47" t="n"/>
      <c r="G149" s="98">
        <f>IF(B149="","",ROUND($I$17*I148,2))</f>
        <v/>
      </c>
      <c r="H149" s="98">
        <f>IF(B149="","",E149-G149+F149)</f>
        <v/>
      </c>
      <c r="I149" s="100">
        <f>IF(B149="","",I148-H149)</f>
        <v/>
      </c>
    </row>
    <row r="150" ht="18" customHeight="1" s="76">
      <c r="A150" s="5" t="n"/>
      <c r="B150" s="60">
        <f>IF(I149="","",IF(OR(B149&gt;=$C$23,ROUND(I149,2)&lt;=0),"",B149+1))</f>
        <v/>
      </c>
      <c r="C150" s="96">
        <f>IF(B150="","",IF(MONTH(DATE(YEAR($I$13),MONTH($I$13)+(B150-1),DAY($I$13)))&gt;(MONTH($I$13)+MOD((B150-1),12)),DATE(YEAR($I$13),MONTH($I$13)+(B150-1)+1,0),DATE(YEAR($I$13),MONTH($I$13)+(B150-1),DAY($I$13))))</f>
        <v/>
      </c>
      <c r="D150" s="97">
        <f>IF(B150="","",I149)</f>
        <v/>
      </c>
      <c r="E150" s="98">
        <f>IF(B150="","",IF(OR(B150=$C$23,$I$18&gt;ROUND((1+$I$17)*I149,2)),ROUND((1+$I$17)*I149,2),$I$18))</f>
        <v/>
      </c>
      <c r="F150" s="47" t="n"/>
      <c r="G150" s="98">
        <f>IF(B150="","",ROUND($I$17*I149,2))</f>
        <v/>
      </c>
      <c r="H150" s="98">
        <f>IF(B150="","",E150-G150+F150)</f>
        <v/>
      </c>
      <c r="I150" s="100">
        <f>IF(B150="","",I149-H150)</f>
        <v/>
      </c>
    </row>
    <row r="151" ht="18" customHeight="1" s="76">
      <c r="A151" s="5" t="n"/>
      <c r="B151" s="60">
        <f>IF(I150="","",IF(OR(B150&gt;=$C$23,ROUND(I150,2)&lt;=0),"",B150+1))</f>
        <v/>
      </c>
      <c r="C151" s="96">
        <f>IF(B151="","",IF(MONTH(DATE(YEAR($I$13),MONTH($I$13)+(B151-1),DAY($I$13)))&gt;(MONTH($I$13)+MOD((B151-1),12)),DATE(YEAR($I$13),MONTH($I$13)+(B151-1)+1,0),DATE(YEAR($I$13),MONTH($I$13)+(B151-1),DAY($I$13))))</f>
        <v/>
      </c>
      <c r="D151" s="97">
        <f>IF(B151="","",I150)</f>
        <v/>
      </c>
      <c r="E151" s="98">
        <f>IF(B151="","",IF(OR(B151=$C$23,$I$18&gt;ROUND((1+$I$17)*I150,2)),ROUND((1+$I$17)*I150,2),$I$18))</f>
        <v/>
      </c>
      <c r="F151" s="47" t="n"/>
      <c r="G151" s="98">
        <f>IF(B151="","",ROUND($I$17*I150,2))</f>
        <v/>
      </c>
      <c r="H151" s="98">
        <f>IF(B151="","",E151-G151+F151)</f>
        <v/>
      </c>
      <c r="I151" s="100">
        <f>IF(B151="","",I150-H151)</f>
        <v/>
      </c>
    </row>
    <row r="152" ht="18" customHeight="1" s="76">
      <c r="A152" s="5" t="n"/>
      <c r="B152" s="60">
        <f>IF(I151="","",IF(OR(B151&gt;=$C$23,ROUND(I151,2)&lt;=0),"",B151+1))</f>
        <v/>
      </c>
      <c r="C152" s="96">
        <f>IF(B152="","",IF(MONTH(DATE(YEAR($I$13),MONTH($I$13)+(B152-1),DAY($I$13)))&gt;(MONTH($I$13)+MOD((B152-1),12)),DATE(YEAR($I$13),MONTH($I$13)+(B152-1)+1,0),DATE(YEAR($I$13),MONTH($I$13)+(B152-1),DAY($I$13))))</f>
        <v/>
      </c>
      <c r="D152" s="97">
        <f>IF(B152="","",I151)</f>
        <v/>
      </c>
      <c r="E152" s="98">
        <f>IF(B152="","",IF(OR(B152=$C$23,$I$18&gt;ROUND((1+$I$17)*I151,2)),ROUND((1+$I$17)*I151,2),$I$18))</f>
        <v/>
      </c>
      <c r="F152" s="47" t="n"/>
      <c r="G152" s="98">
        <f>IF(B152="","",ROUND($I$17*I151,2))</f>
        <v/>
      </c>
      <c r="H152" s="98">
        <f>IF(B152="","",E152-G152+F152)</f>
        <v/>
      </c>
      <c r="I152" s="100">
        <f>IF(B152="","",I151-H152)</f>
        <v/>
      </c>
    </row>
    <row r="153" ht="18" customHeight="1" s="76">
      <c r="A153" s="5" t="n"/>
      <c r="B153" s="60">
        <f>IF(I152="","",IF(OR(B152&gt;=$C$23,ROUND(I152,2)&lt;=0),"",B152+1))</f>
        <v/>
      </c>
      <c r="C153" s="96">
        <f>IF(B153="","",IF(MONTH(DATE(YEAR($I$13),MONTH($I$13)+(B153-1),DAY($I$13)))&gt;(MONTH($I$13)+MOD((B153-1),12)),DATE(YEAR($I$13),MONTH($I$13)+(B153-1)+1,0),DATE(YEAR($I$13),MONTH($I$13)+(B153-1),DAY($I$13))))</f>
        <v/>
      </c>
      <c r="D153" s="97">
        <f>IF(B153="","",I152)</f>
        <v/>
      </c>
      <c r="E153" s="98">
        <f>IF(B153="","",IF(OR(B153=$C$23,$I$18&gt;ROUND((1+$I$17)*I152,2)),ROUND((1+$I$17)*I152,2),$I$18))</f>
        <v/>
      </c>
      <c r="F153" s="47" t="n"/>
      <c r="G153" s="98">
        <f>IF(B153="","",ROUND($I$17*I152,2))</f>
        <v/>
      </c>
      <c r="H153" s="98">
        <f>IF(B153="","",E153-G153+F153)</f>
        <v/>
      </c>
      <c r="I153" s="100">
        <f>IF(B153="","",I152-H153)</f>
        <v/>
      </c>
    </row>
    <row r="154" ht="18" customHeight="1" s="76">
      <c r="A154" s="5" t="n"/>
      <c r="B154" s="60">
        <f>IF(I153="","",IF(OR(B153&gt;=$C$23,ROUND(I153,2)&lt;=0),"",B153+1))</f>
        <v/>
      </c>
      <c r="C154" s="96">
        <f>IF(B154="","",IF(MONTH(DATE(YEAR($I$13),MONTH($I$13)+(B154-1),DAY($I$13)))&gt;(MONTH($I$13)+MOD((B154-1),12)),DATE(YEAR($I$13),MONTH($I$13)+(B154-1)+1,0),DATE(YEAR($I$13),MONTH($I$13)+(B154-1),DAY($I$13))))</f>
        <v/>
      </c>
      <c r="D154" s="97">
        <f>IF(B154="","",I153)</f>
        <v/>
      </c>
      <c r="E154" s="98">
        <f>IF(B154="","",IF(OR(B154=$C$23,$I$18&gt;ROUND((1+$I$17)*I153,2)),ROUND((1+$I$17)*I153,2),$I$18))</f>
        <v/>
      </c>
      <c r="F154" s="47" t="n"/>
      <c r="G154" s="98">
        <f>IF(B154="","",ROUND($I$17*I153,2))</f>
        <v/>
      </c>
      <c r="H154" s="98">
        <f>IF(B154="","",E154-G154+F154)</f>
        <v/>
      </c>
      <c r="I154" s="100">
        <f>IF(B154="","",I153-H154)</f>
        <v/>
      </c>
    </row>
    <row r="155" ht="18" customHeight="1" s="76">
      <c r="A155" s="5" t="n"/>
      <c r="B155" s="60">
        <f>IF(I154="","",IF(OR(B154&gt;=$C$23,ROUND(I154,2)&lt;=0),"",B154+1))</f>
        <v/>
      </c>
      <c r="C155" s="96">
        <f>IF(B155="","",IF(MONTH(DATE(YEAR($I$13),MONTH($I$13)+(B155-1),DAY($I$13)))&gt;(MONTH($I$13)+MOD((B155-1),12)),DATE(YEAR($I$13),MONTH($I$13)+(B155-1)+1,0),DATE(YEAR($I$13),MONTH($I$13)+(B155-1),DAY($I$13))))</f>
        <v/>
      </c>
      <c r="D155" s="97">
        <f>IF(B155="","",I154)</f>
        <v/>
      </c>
      <c r="E155" s="98">
        <f>IF(B155="","",IF(OR(B155=$C$23,$I$18&gt;ROUND((1+$I$17)*I154,2)),ROUND((1+$I$17)*I154,2),$I$18))</f>
        <v/>
      </c>
      <c r="F155" s="47" t="n"/>
      <c r="G155" s="98">
        <f>IF(B155="","",ROUND($I$17*I154,2))</f>
        <v/>
      </c>
      <c r="H155" s="98">
        <f>IF(B155="","",E155-G155+F155)</f>
        <v/>
      </c>
      <c r="I155" s="100">
        <f>IF(B155="","",I154-H155)</f>
        <v/>
      </c>
    </row>
    <row r="156" ht="18" customHeight="1" s="76">
      <c r="A156" s="5" t="n"/>
      <c r="B156" s="60">
        <f>IF(I155="","",IF(OR(B155&gt;=$C$23,ROUND(I155,2)&lt;=0),"",B155+1))</f>
        <v/>
      </c>
      <c r="C156" s="96">
        <f>IF(B156="","",IF(MONTH(DATE(YEAR($I$13),MONTH($I$13)+(B156-1),DAY($I$13)))&gt;(MONTH($I$13)+MOD((B156-1),12)),DATE(YEAR($I$13),MONTH($I$13)+(B156-1)+1,0),DATE(YEAR($I$13),MONTH($I$13)+(B156-1),DAY($I$13))))</f>
        <v/>
      </c>
      <c r="D156" s="97">
        <f>IF(B156="","",I155)</f>
        <v/>
      </c>
      <c r="E156" s="98">
        <f>IF(B156="","",IF(OR(B156=$C$23,$I$18&gt;ROUND((1+$I$17)*I155,2)),ROUND((1+$I$17)*I155,2),$I$18))</f>
        <v/>
      </c>
      <c r="F156" s="47" t="n"/>
      <c r="G156" s="98">
        <f>IF(B156="","",ROUND($I$17*I155,2))</f>
        <v/>
      </c>
      <c r="H156" s="98">
        <f>IF(B156="","",E156-G156+F156)</f>
        <v/>
      </c>
      <c r="I156" s="100">
        <f>IF(B156="","",I155-H156)</f>
        <v/>
      </c>
    </row>
    <row r="157" ht="18" customHeight="1" s="76">
      <c r="A157" s="5" t="n"/>
      <c r="B157" s="60">
        <f>IF(I156="","",IF(OR(B156&gt;=$C$23,ROUND(I156,2)&lt;=0),"",B156+1))</f>
        <v/>
      </c>
      <c r="C157" s="96">
        <f>IF(B157="","",IF(MONTH(DATE(YEAR($I$13),MONTH($I$13)+(B157-1),DAY($I$13)))&gt;(MONTH($I$13)+MOD((B157-1),12)),DATE(YEAR($I$13),MONTH($I$13)+(B157-1)+1,0),DATE(YEAR($I$13),MONTH($I$13)+(B157-1),DAY($I$13))))</f>
        <v/>
      </c>
      <c r="D157" s="97">
        <f>IF(B157="","",I156)</f>
        <v/>
      </c>
      <c r="E157" s="98">
        <f>IF(B157="","",IF(OR(B157=$C$23,$I$18&gt;ROUND((1+$I$17)*I156,2)),ROUND((1+$I$17)*I156,2),$I$18))</f>
        <v/>
      </c>
      <c r="F157" s="47" t="n"/>
      <c r="G157" s="98">
        <f>IF(B157="","",ROUND($I$17*I156,2))</f>
        <v/>
      </c>
      <c r="H157" s="98">
        <f>IF(B157="","",E157-G157+F157)</f>
        <v/>
      </c>
      <c r="I157" s="100">
        <f>IF(B157="","",I156-H157)</f>
        <v/>
      </c>
    </row>
    <row r="158" ht="18" customHeight="1" s="76">
      <c r="A158" s="5" t="n"/>
      <c r="B158" s="60">
        <f>IF(I157="","",IF(OR(B157&gt;=$C$23,ROUND(I157,2)&lt;=0),"",B157+1))</f>
        <v/>
      </c>
      <c r="C158" s="96">
        <f>IF(B158="","",IF(MONTH(DATE(YEAR($I$13),MONTH($I$13)+(B158-1),DAY($I$13)))&gt;(MONTH($I$13)+MOD((B158-1),12)),DATE(YEAR($I$13),MONTH($I$13)+(B158-1)+1,0),DATE(YEAR($I$13),MONTH($I$13)+(B158-1),DAY($I$13))))</f>
        <v/>
      </c>
      <c r="D158" s="97">
        <f>IF(B158="","",I157)</f>
        <v/>
      </c>
      <c r="E158" s="98">
        <f>IF(B158="","",IF(OR(B158=$C$23,$I$18&gt;ROUND((1+$I$17)*I157,2)),ROUND((1+$I$17)*I157,2),$I$18))</f>
        <v/>
      </c>
      <c r="F158" s="47" t="n"/>
      <c r="G158" s="98">
        <f>IF(B158="","",ROUND($I$17*I157,2))</f>
        <v/>
      </c>
      <c r="H158" s="98">
        <f>IF(B158="","",E158-G158+F158)</f>
        <v/>
      </c>
      <c r="I158" s="100">
        <f>IF(B158="","",I157-H158)</f>
        <v/>
      </c>
    </row>
    <row r="159" ht="18" customHeight="1" s="76">
      <c r="A159" s="5" t="n"/>
      <c r="B159" s="60">
        <f>IF(I158="","",IF(OR(B158&gt;=$C$23,ROUND(I158,2)&lt;=0),"",B158+1))</f>
        <v/>
      </c>
      <c r="C159" s="96">
        <f>IF(B159="","",IF(MONTH(DATE(YEAR($I$13),MONTH($I$13)+(B159-1),DAY($I$13)))&gt;(MONTH($I$13)+MOD((B159-1),12)),DATE(YEAR($I$13),MONTH($I$13)+(B159-1)+1,0),DATE(YEAR($I$13),MONTH($I$13)+(B159-1),DAY($I$13))))</f>
        <v/>
      </c>
      <c r="D159" s="97">
        <f>IF(B159="","",I158)</f>
        <v/>
      </c>
      <c r="E159" s="98">
        <f>IF(B159="","",IF(OR(B159=$C$23,$I$18&gt;ROUND((1+$I$17)*I158,2)),ROUND((1+$I$17)*I158,2),$I$18))</f>
        <v/>
      </c>
      <c r="F159" s="47" t="n"/>
      <c r="G159" s="98">
        <f>IF(B159="","",ROUND($I$17*I158,2))</f>
        <v/>
      </c>
      <c r="H159" s="98">
        <f>IF(B159="","",E159-G159+F159)</f>
        <v/>
      </c>
      <c r="I159" s="100">
        <f>IF(B159="","",I158-H159)</f>
        <v/>
      </c>
    </row>
    <row r="160" ht="18" customHeight="1" s="76">
      <c r="A160" s="5" t="n"/>
      <c r="B160" s="60">
        <f>IF(I159="","",IF(OR(B159&gt;=$C$23,ROUND(I159,2)&lt;=0),"",B159+1))</f>
        <v/>
      </c>
      <c r="C160" s="96">
        <f>IF(B160="","",IF(MONTH(DATE(YEAR($I$13),MONTH($I$13)+(B160-1),DAY($I$13)))&gt;(MONTH($I$13)+MOD((B160-1),12)),DATE(YEAR($I$13),MONTH($I$13)+(B160-1)+1,0),DATE(YEAR($I$13),MONTH($I$13)+(B160-1),DAY($I$13))))</f>
        <v/>
      </c>
      <c r="D160" s="97">
        <f>IF(B160="","",I159)</f>
        <v/>
      </c>
      <c r="E160" s="98">
        <f>IF(B160="","",IF(OR(B160=$C$23,$I$18&gt;ROUND((1+$I$17)*I159,2)),ROUND((1+$I$17)*I159,2),$I$18))</f>
        <v/>
      </c>
      <c r="F160" s="47" t="n"/>
      <c r="G160" s="98">
        <f>IF(B160="","",ROUND($I$17*I159,2))</f>
        <v/>
      </c>
      <c r="H160" s="98">
        <f>IF(B160="","",E160-G160+F160)</f>
        <v/>
      </c>
      <c r="I160" s="100">
        <f>IF(B160="","",I159-H160)</f>
        <v/>
      </c>
    </row>
    <row r="161" ht="18" customHeight="1" s="76">
      <c r="A161" s="5" t="n"/>
      <c r="B161" s="60">
        <f>IF(I160="","",IF(OR(B160&gt;=$C$23,ROUND(I160,2)&lt;=0),"",B160+1))</f>
        <v/>
      </c>
      <c r="C161" s="96">
        <f>IF(B161="","",IF(MONTH(DATE(YEAR($I$13),MONTH($I$13)+(B161-1),DAY($I$13)))&gt;(MONTH($I$13)+MOD((B161-1),12)),DATE(YEAR($I$13),MONTH($I$13)+(B161-1)+1,0),DATE(YEAR($I$13),MONTH($I$13)+(B161-1),DAY($I$13))))</f>
        <v/>
      </c>
      <c r="D161" s="97">
        <f>IF(B161="","",I160)</f>
        <v/>
      </c>
      <c r="E161" s="98">
        <f>IF(B161="","",IF(OR(B161=$C$23,$I$18&gt;ROUND((1+$I$17)*I160,2)),ROUND((1+$I$17)*I160,2),$I$18))</f>
        <v/>
      </c>
      <c r="F161" s="47" t="n"/>
      <c r="G161" s="98">
        <f>IF(B161="","",ROUND($I$17*I160,2))</f>
        <v/>
      </c>
      <c r="H161" s="98">
        <f>IF(B161="","",E161-G161+F161)</f>
        <v/>
      </c>
      <c r="I161" s="100">
        <f>IF(B161="","",I160-H161)</f>
        <v/>
      </c>
    </row>
    <row r="162" ht="18" customHeight="1" s="76">
      <c r="A162" s="5" t="n"/>
      <c r="B162" s="60">
        <f>IF(I161="","",IF(OR(B161&gt;=$C$23,ROUND(I161,2)&lt;=0),"",B161+1))</f>
        <v/>
      </c>
      <c r="C162" s="96">
        <f>IF(B162="","",IF(MONTH(DATE(YEAR($I$13),MONTH($I$13)+(B162-1),DAY($I$13)))&gt;(MONTH($I$13)+MOD((B162-1),12)),DATE(YEAR($I$13),MONTH($I$13)+(B162-1)+1,0),DATE(YEAR($I$13),MONTH($I$13)+(B162-1),DAY($I$13))))</f>
        <v/>
      </c>
      <c r="D162" s="97">
        <f>IF(B162="","",I161)</f>
        <v/>
      </c>
      <c r="E162" s="98">
        <f>IF(B162="","",IF(OR(B162=$C$23,$I$18&gt;ROUND((1+$I$17)*I161,2)),ROUND((1+$I$17)*I161,2),$I$18))</f>
        <v/>
      </c>
      <c r="F162" s="47" t="n"/>
      <c r="G162" s="98">
        <f>IF(B162="","",ROUND($I$17*I161,2))</f>
        <v/>
      </c>
      <c r="H162" s="98">
        <f>IF(B162="","",E162-G162+F162)</f>
        <v/>
      </c>
      <c r="I162" s="100">
        <f>IF(B162="","",I161-H162)</f>
        <v/>
      </c>
    </row>
    <row r="163" ht="18" customHeight="1" s="76">
      <c r="A163" s="5" t="n"/>
      <c r="B163" s="60">
        <f>IF(I162="","",IF(OR(B162&gt;=$C$23,ROUND(I162,2)&lt;=0),"",B162+1))</f>
        <v/>
      </c>
      <c r="C163" s="96">
        <f>IF(B163="","",IF(MONTH(DATE(YEAR($I$13),MONTH($I$13)+(B163-1),DAY($I$13)))&gt;(MONTH($I$13)+MOD((B163-1),12)),DATE(YEAR($I$13),MONTH($I$13)+(B163-1)+1,0),DATE(YEAR($I$13),MONTH($I$13)+(B163-1),DAY($I$13))))</f>
        <v/>
      </c>
      <c r="D163" s="97">
        <f>IF(B163="","",I162)</f>
        <v/>
      </c>
      <c r="E163" s="98">
        <f>IF(B163="","",IF(OR(B163=$C$23,$I$18&gt;ROUND((1+$I$17)*I162,2)),ROUND((1+$I$17)*I162,2),$I$18))</f>
        <v/>
      </c>
      <c r="F163" s="47" t="n"/>
      <c r="G163" s="98">
        <f>IF(B163="","",ROUND($I$17*I162,2))</f>
        <v/>
      </c>
      <c r="H163" s="98">
        <f>IF(B163="","",E163-G163+F163)</f>
        <v/>
      </c>
      <c r="I163" s="100">
        <f>IF(B163="","",I162-H163)</f>
        <v/>
      </c>
    </row>
    <row r="164" ht="18" customHeight="1" s="76">
      <c r="A164" s="5" t="n"/>
      <c r="B164" s="60">
        <f>IF(I163="","",IF(OR(B163&gt;=$C$23,ROUND(I163,2)&lt;=0),"",B163+1))</f>
        <v/>
      </c>
      <c r="C164" s="96">
        <f>IF(B164="","",IF(MONTH(DATE(YEAR($I$13),MONTH($I$13)+(B164-1),DAY($I$13)))&gt;(MONTH($I$13)+MOD((B164-1),12)),DATE(YEAR($I$13),MONTH($I$13)+(B164-1)+1,0),DATE(YEAR($I$13),MONTH($I$13)+(B164-1),DAY($I$13))))</f>
        <v/>
      </c>
      <c r="D164" s="97">
        <f>IF(B164="","",I163)</f>
        <v/>
      </c>
      <c r="E164" s="98">
        <f>IF(B164="","",IF(OR(B164=$C$23,$I$18&gt;ROUND((1+$I$17)*I163,2)),ROUND((1+$I$17)*I163,2),$I$18))</f>
        <v/>
      </c>
      <c r="F164" s="47" t="n"/>
      <c r="G164" s="98">
        <f>IF(B164="","",ROUND($I$17*I163,2))</f>
        <v/>
      </c>
      <c r="H164" s="98">
        <f>IF(B164="","",E164-G164+F164)</f>
        <v/>
      </c>
      <c r="I164" s="100">
        <f>IF(B164="","",I163-H164)</f>
        <v/>
      </c>
    </row>
    <row r="165" ht="18" customHeight="1" s="76">
      <c r="A165" s="5" t="n"/>
      <c r="B165" s="60">
        <f>IF(I164="","",IF(OR(B164&gt;=$C$23,ROUND(I164,2)&lt;=0),"",B164+1))</f>
        <v/>
      </c>
      <c r="C165" s="96">
        <f>IF(B165="","",IF(MONTH(DATE(YEAR($I$13),MONTH($I$13)+(B165-1),DAY($I$13)))&gt;(MONTH($I$13)+MOD((B165-1),12)),DATE(YEAR($I$13),MONTH($I$13)+(B165-1)+1,0),DATE(YEAR($I$13),MONTH($I$13)+(B165-1),DAY($I$13))))</f>
        <v/>
      </c>
      <c r="D165" s="97">
        <f>IF(B165="","",I164)</f>
        <v/>
      </c>
      <c r="E165" s="98">
        <f>IF(B165="","",IF(OR(B165=$C$23,$I$18&gt;ROUND((1+$I$17)*I164,2)),ROUND((1+$I$17)*I164,2),$I$18))</f>
        <v/>
      </c>
      <c r="F165" s="47" t="n"/>
      <c r="G165" s="98">
        <f>IF(B165="","",ROUND($I$17*I164,2))</f>
        <v/>
      </c>
      <c r="H165" s="98">
        <f>IF(B165="","",E165-G165+F165)</f>
        <v/>
      </c>
      <c r="I165" s="100">
        <f>IF(B165="","",I164-H165)</f>
        <v/>
      </c>
    </row>
    <row r="166" ht="18" customHeight="1" s="76">
      <c r="A166" s="5" t="n"/>
      <c r="B166" s="60">
        <f>IF(I165="","",IF(OR(B165&gt;=$C$23,ROUND(I165,2)&lt;=0),"",B165+1))</f>
        <v/>
      </c>
      <c r="C166" s="96">
        <f>IF(B166="","",IF(MONTH(DATE(YEAR($I$13),MONTH($I$13)+(B166-1),DAY($I$13)))&gt;(MONTH($I$13)+MOD((B166-1),12)),DATE(YEAR($I$13),MONTH($I$13)+(B166-1)+1,0),DATE(YEAR($I$13),MONTH($I$13)+(B166-1),DAY($I$13))))</f>
        <v/>
      </c>
      <c r="D166" s="97">
        <f>IF(B166="","",I165)</f>
        <v/>
      </c>
      <c r="E166" s="98">
        <f>IF(B166="","",IF(OR(B166=$C$23,$I$18&gt;ROUND((1+$I$17)*I165,2)),ROUND((1+$I$17)*I165,2),$I$18))</f>
        <v/>
      </c>
      <c r="F166" s="47" t="n"/>
      <c r="G166" s="98">
        <f>IF(B166="","",ROUND($I$17*I165,2))</f>
        <v/>
      </c>
      <c r="H166" s="98">
        <f>IF(B166="","",E166-G166+F166)</f>
        <v/>
      </c>
      <c r="I166" s="100">
        <f>IF(B166="","",I165-H166)</f>
        <v/>
      </c>
    </row>
    <row r="167" ht="18" customHeight="1" s="76">
      <c r="A167" s="5" t="n"/>
      <c r="B167" s="60">
        <f>IF(I166="","",IF(OR(B166&gt;=$C$23,ROUND(I166,2)&lt;=0),"",B166+1))</f>
        <v/>
      </c>
      <c r="C167" s="96">
        <f>IF(B167="","",IF(MONTH(DATE(YEAR($I$13),MONTH($I$13)+(B167-1),DAY($I$13)))&gt;(MONTH($I$13)+MOD((B167-1),12)),DATE(YEAR($I$13),MONTH($I$13)+(B167-1)+1,0),DATE(YEAR($I$13),MONTH($I$13)+(B167-1),DAY($I$13))))</f>
        <v/>
      </c>
      <c r="D167" s="97">
        <f>IF(B167="","",I166)</f>
        <v/>
      </c>
      <c r="E167" s="98">
        <f>IF(B167="","",IF(OR(B167=$C$23,$I$18&gt;ROUND((1+$I$17)*I166,2)),ROUND((1+$I$17)*I166,2),$I$18))</f>
        <v/>
      </c>
      <c r="F167" s="47" t="n"/>
      <c r="G167" s="98">
        <f>IF(B167="","",ROUND($I$17*I166,2))</f>
        <v/>
      </c>
      <c r="H167" s="98">
        <f>IF(B167="","",E167-G167+F167)</f>
        <v/>
      </c>
      <c r="I167" s="100">
        <f>IF(B167="","",I166-H167)</f>
        <v/>
      </c>
    </row>
    <row r="168" ht="18" customHeight="1" s="76">
      <c r="A168" s="5" t="n"/>
      <c r="B168" s="60">
        <f>IF(I167="","",IF(OR(B167&gt;=$C$23,ROUND(I167,2)&lt;=0),"",B167+1))</f>
        <v/>
      </c>
      <c r="C168" s="96">
        <f>IF(B168="","",IF(MONTH(DATE(YEAR($I$13),MONTH($I$13)+(B168-1),DAY($I$13)))&gt;(MONTH($I$13)+MOD((B168-1),12)),DATE(YEAR($I$13),MONTH($I$13)+(B168-1)+1,0),DATE(YEAR($I$13),MONTH($I$13)+(B168-1),DAY($I$13))))</f>
        <v/>
      </c>
      <c r="D168" s="97">
        <f>IF(B168="","",I167)</f>
        <v/>
      </c>
      <c r="E168" s="98">
        <f>IF(B168="","",IF(OR(B168=$C$23,$I$18&gt;ROUND((1+$I$17)*I167,2)),ROUND((1+$I$17)*I167,2),$I$18))</f>
        <v/>
      </c>
      <c r="F168" s="47" t="n"/>
      <c r="G168" s="98">
        <f>IF(B168="","",ROUND($I$17*I167,2))</f>
        <v/>
      </c>
      <c r="H168" s="98">
        <f>IF(B168="","",E168-G168+F168)</f>
        <v/>
      </c>
      <c r="I168" s="100">
        <f>IF(B168="","",I167-H168)</f>
        <v/>
      </c>
    </row>
    <row r="169" ht="18" customHeight="1" s="76">
      <c r="A169" s="5" t="n"/>
      <c r="B169" s="60">
        <f>IF(I168="","",IF(OR(B168&gt;=$C$23,ROUND(I168,2)&lt;=0),"",B168+1))</f>
        <v/>
      </c>
      <c r="C169" s="96">
        <f>IF(B169="","",IF(MONTH(DATE(YEAR($I$13),MONTH($I$13)+(B169-1),DAY($I$13)))&gt;(MONTH($I$13)+MOD((B169-1),12)),DATE(YEAR($I$13),MONTH($I$13)+(B169-1)+1,0),DATE(YEAR($I$13),MONTH($I$13)+(B169-1),DAY($I$13))))</f>
        <v/>
      </c>
      <c r="D169" s="97">
        <f>IF(B169="","",I168)</f>
        <v/>
      </c>
      <c r="E169" s="98">
        <f>IF(B169="","",IF(OR(B169=$C$23,$I$18&gt;ROUND((1+$I$17)*I168,2)),ROUND((1+$I$17)*I168,2),$I$18))</f>
        <v/>
      </c>
      <c r="F169" s="47" t="n"/>
      <c r="G169" s="98">
        <f>IF(B169="","",ROUND($I$17*I168,2))</f>
        <v/>
      </c>
      <c r="H169" s="98">
        <f>IF(B169="","",E169-G169+F169)</f>
        <v/>
      </c>
      <c r="I169" s="100">
        <f>IF(B169="","",I168-H169)</f>
        <v/>
      </c>
    </row>
    <row r="170" ht="18" customHeight="1" s="76">
      <c r="A170" s="5" t="n"/>
      <c r="B170" s="60">
        <f>IF(I169="","",IF(OR(B169&gt;=$C$23,ROUND(I169,2)&lt;=0),"",B169+1))</f>
        <v/>
      </c>
      <c r="C170" s="96">
        <f>IF(B170="","",IF(MONTH(DATE(YEAR($I$13),MONTH($I$13)+(B170-1),DAY($I$13)))&gt;(MONTH($I$13)+MOD((B170-1),12)),DATE(YEAR($I$13),MONTH($I$13)+(B170-1)+1,0),DATE(YEAR($I$13),MONTH($I$13)+(B170-1),DAY($I$13))))</f>
        <v/>
      </c>
      <c r="D170" s="97">
        <f>IF(B170="","",I169)</f>
        <v/>
      </c>
      <c r="E170" s="98">
        <f>IF(B170="","",IF(OR(B170=$C$23,$I$18&gt;ROUND((1+$I$17)*I169,2)),ROUND((1+$I$17)*I169,2),$I$18))</f>
        <v/>
      </c>
      <c r="F170" s="47" t="n"/>
      <c r="G170" s="98">
        <f>IF(B170="","",ROUND($I$17*I169,2))</f>
        <v/>
      </c>
      <c r="H170" s="98">
        <f>IF(B170="","",E170-G170+F170)</f>
        <v/>
      </c>
      <c r="I170" s="100">
        <f>IF(B170="","",I169-H170)</f>
        <v/>
      </c>
    </row>
    <row r="171" ht="18" customHeight="1" s="76">
      <c r="A171" s="5" t="n"/>
      <c r="B171" s="60">
        <f>IF(I170="","",IF(OR(B170&gt;=$C$23,ROUND(I170,2)&lt;=0),"",B170+1))</f>
        <v/>
      </c>
      <c r="C171" s="96">
        <f>IF(B171="","",IF(MONTH(DATE(YEAR($I$13),MONTH($I$13)+(B171-1),DAY($I$13)))&gt;(MONTH($I$13)+MOD((B171-1),12)),DATE(YEAR($I$13),MONTH($I$13)+(B171-1)+1,0),DATE(YEAR($I$13),MONTH($I$13)+(B171-1),DAY($I$13))))</f>
        <v/>
      </c>
      <c r="D171" s="97">
        <f>IF(B171="","",I170)</f>
        <v/>
      </c>
      <c r="E171" s="98">
        <f>IF(B171="","",IF(OR(B171=$C$23,$I$18&gt;ROUND((1+$I$17)*I170,2)),ROUND((1+$I$17)*I170,2),$I$18))</f>
        <v/>
      </c>
      <c r="F171" s="47" t="n"/>
      <c r="G171" s="98">
        <f>IF(B171="","",ROUND($I$17*I170,2))</f>
        <v/>
      </c>
      <c r="H171" s="98">
        <f>IF(B171="","",E171-G171+F171)</f>
        <v/>
      </c>
      <c r="I171" s="100">
        <f>IF(B171="","",I170-H171)</f>
        <v/>
      </c>
    </row>
    <row r="172" ht="18" customHeight="1" s="76">
      <c r="A172" s="5" t="n"/>
      <c r="B172" s="60">
        <f>IF(I171="","",IF(OR(B171&gt;=$C$23,ROUND(I171,2)&lt;=0),"",B171+1))</f>
        <v/>
      </c>
      <c r="C172" s="96">
        <f>IF(B172="","",IF(MONTH(DATE(YEAR($I$13),MONTH($I$13)+(B172-1),DAY($I$13)))&gt;(MONTH($I$13)+MOD((B172-1),12)),DATE(YEAR($I$13),MONTH($I$13)+(B172-1)+1,0),DATE(YEAR($I$13),MONTH($I$13)+(B172-1),DAY($I$13))))</f>
        <v/>
      </c>
      <c r="D172" s="97">
        <f>IF(B172="","",I171)</f>
        <v/>
      </c>
      <c r="E172" s="98">
        <f>IF(B172="","",IF(OR(B172=$C$23,$I$18&gt;ROUND((1+$I$17)*I171,2)),ROUND((1+$I$17)*I171,2),$I$18))</f>
        <v/>
      </c>
      <c r="F172" s="47" t="n"/>
      <c r="G172" s="98">
        <f>IF(B172="","",ROUND($I$17*I171,2))</f>
        <v/>
      </c>
      <c r="H172" s="98">
        <f>IF(B172="","",E172-G172+F172)</f>
        <v/>
      </c>
      <c r="I172" s="100">
        <f>IF(B172="","",I171-H172)</f>
        <v/>
      </c>
    </row>
    <row r="173" ht="18" customHeight="1" s="76">
      <c r="A173" s="5" t="n"/>
      <c r="B173" s="60">
        <f>IF(I172="","",IF(OR(B172&gt;=$C$23,ROUND(I172,2)&lt;=0),"",B172+1))</f>
        <v/>
      </c>
      <c r="C173" s="96">
        <f>IF(B173="","",IF(MONTH(DATE(YEAR($I$13),MONTH($I$13)+(B173-1),DAY($I$13)))&gt;(MONTH($I$13)+MOD((B173-1),12)),DATE(YEAR($I$13),MONTH($I$13)+(B173-1)+1,0),DATE(YEAR($I$13),MONTH($I$13)+(B173-1),DAY($I$13))))</f>
        <v/>
      </c>
      <c r="D173" s="97">
        <f>IF(B173="","",I172)</f>
        <v/>
      </c>
      <c r="E173" s="98">
        <f>IF(B173="","",IF(OR(B173=$C$23,$I$18&gt;ROUND((1+$I$17)*I172,2)),ROUND((1+$I$17)*I172,2),$I$18))</f>
        <v/>
      </c>
      <c r="F173" s="47" t="n"/>
      <c r="G173" s="98">
        <f>IF(B173="","",ROUND($I$17*I172,2))</f>
        <v/>
      </c>
      <c r="H173" s="98">
        <f>IF(B173="","",E173-G173+F173)</f>
        <v/>
      </c>
      <c r="I173" s="100">
        <f>IF(B173="","",I172-H173)</f>
        <v/>
      </c>
    </row>
    <row r="174" ht="18" customHeight="1" s="76">
      <c r="A174" s="5" t="n"/>
      <c r="B174" s="60">
        <f>IF(I173="","",IF(OR(B173&gt;=$C$23,ROUND(I173,2)&lt;=0),"",B173+1))</f>
        <v/>
      </c>
      <c r="C174" s="96">
        <f>IF(B174="","",IF(MONTH(DATE(YEAR($I$13),MONTH($I$13)+(B174-1),DAY($I$13)))&gt;(MONTH($I$13)+MOD((B174-1),12)),DATE(YEAR($I$13),MONTH($I$13)+(B174-1)+1,0),DATE(YEAR($I$13),MONTH($I$13)+(B174-1),DAY($I$13))))</f>
        <v/>
      </c>
      <c r="D174" s="97">
        <f>IF(B174="","",I173)</f>
        <v/>
      </c>
      <c r="E174" s="98">
        <f>IF(B174="","",IF(OR(B174=$C$23,$I$18&gt;ROUND((1+$I$17)*I173,2)),ROUND((1+$I$17)*I173,2),$I$18))</f>
        <v/>
      </c>
      <c r="F174" s="47" t="n"/>
      <c r="G174" s="98">
        <f>IF(B174="","",ROUND($I$17*I173,2))</f>
        <v/>
      </c>
      <c r="H174" s="98">
        <f>IF(B174="","",E174-G174+F174)</f>
        <v/>
      </c>
      <c r="I174" s="100">
        <f>IF(B174="","",I173-H174)</f>
        <v/>
      </c>
    </row>
    <row r="175" ht="18" customHeight="1" s="76">
      <c r="A175" s="5" t="n"/>
      <c r="B175" s="60">
        <f>IF(I174="","",IF(OR(B174&gt;=$C$23,ROUND(I174,2)&lt;=0),"",B174+1))</f>
        <v/>
      </c>
      <c r="C175" s="96">
        <f>IF(B175="","",IF(MONTH(DATE(YEAR($I$13),MONTH($I$13)+(B175-1),DAY($I$13)))&gt;(MONTH($I$13)+MOD((B175-1),12)),DATE(YEAR($I$13),MONTH($I$13)+(B175-1)+1,0),DATE(YEAR($I$13),MONTH($I$13)+(B175-1),DAY($I$13))))</f>
        <v/>
      </c>
      <c r="D175" s="97">
        <f>IF(B175="","",I174)</f>
        <v/>
      </c>
      <c r="E175" s="98">
        <f>IF(B175="","",IF(OR(B175=$C$23,$I$18&gt;ROUND((1+$I$17)*I174,2)),ROUND((1+$I$17)*I174,2),$I$18))</f>
        <v/>
      </c>
      <c r="F175" s="47" t="n"/>
      <c r="G175" s="98">
        <f>IF(B175="","",ROUND($I$17*I174,2))</f>
        <v/>
      </c>
      <c r="H175" s="98">
        <f>IF(B175="","",E175-G175+F175)</f>
        <v/>
      </c>
      <c r="I175" s="100">
        <f>IF(B175="","",I174-H175)</f>
        <v/>
      </c>
    </row>
    <row r="176" ht="18" customHeight="1" s="76">
      <c r="A176" s="5" t="n"/>
      <c r="B176" s="60">
        <f>IF(I175="","",IF(OR(B175&gt;=$C$23,ROUND(I175,2)&lt;=0),"",B175+1))</f>
        <v/>
      </c>
      <c r="C176" s="96">
        <f>IF(B176="","",IF(MONTH(DATE(YEAR($I$13),MONTH($I$13)+(B176-1),DAY($I$13)))&gt;(MONTH($I$13)+MOD((B176-1),12)),DATE(YEAR($I$13),MONTH($I$13)+(B176-1)+1,0),DATE(YEAR($I$13),MONTH($I$13)+(B176-1),DAY($I$13))))</f>
        <v/>
      </c>
      <c r="D176" s="97">
        <f>IF(B176="","",I175)</f>
        <v/>
      </c>
      <c r="E176" s="98">
        <f>IF(B176="","",IF(OR(B176=$C$23,$I$18&gt;ROUND((1+$I$17)*I175,2)),ROUND((1+$I$17)*I175,2),$I$18))</f>
        <v/>
      </c>
      <c r="F176" s="47" t="n"/>
      <c r="G176" s="98">
        <f>IF(B176="","",ROUND($I$17*I175,2))</f>
        <v/>
      </c>
      <c r="H176" s="98">
        <f>IF(B176="","",E176-G176+F176)</f>
        <v/>
      </c>
      <c r="I176" s="100">
        <f>IF(B176="","",I175-H176)</f>
        <v/>
      </c>
    </row>
    <row r="177" ht="18" customHeight="1" s="76">
      <c r="A177" s="5" t="n"/>
      <c r="B177" s="60">
        <f>IF(I176="","",IF(OR(B176&gt;=$C$23,ROUND(I176,2)&lt;=0),"",B176+1))</f>
        <v/>
      </c>
      <c r="C177" s="96">
        <f>IF(B177="","",IF(MONTH(DATE(YEAR($I$13),MONTH($I$13)+(B177-1),DAY($I$13)))&gt;(MONTH($I$13)+MOD((B177-1),12)),DATE(YEAR($I$13),MONTH($I$13)+(B177-1)+1,0),DATE(YEAR($I$13),MONTH($I$13)+(B177-1),DAY($I$13))))</f>
        <v/>
      </c>
      <c r="D177" s="97">
        <f>IF(B177="","",I176)</f>
        <v/>
      </c>
      <c r="E177" s="98">
        <f>IF(B177="","",IF(OR(B177=$C$23,$I$18&gt;ROUND((1+$I$17)*I176,2)),ROUND((1+$I$17)*I176,2),$I$18))</f>
        <v/>
      </c>
      <c r="F177" s="47" t="n"/>
      <c r="G177" s="98">
        <f>IF(B177="","",ROUND($I$17*I176,2))</f>
        <v/>
      </c>
      <c r="H177" s="98">
        <f>IF(B177="","",E177-G177+F177)</f>
        <v/>
      </c>
      <c r="I177" s="100">
        <f>IF(B177="","",I176-H177)</f>
        <v/>
      </c>
    </row>
    <row r="178" ht="18" customHeight="1" s="76">
      <c r="A178" s="5" t="n"/>
      <c r="B178" s="60">
        <f>IF(I177="","",IF(OR(B177&gt;=$C$23,ROUND(I177,2)&lt;=0),"",B177+1))</f>
        <v/>
      </c>
      <c r="C178" s="96">
        <f>IF(B178="","",IF(MONTH(DATE(YEAR($I$13),MONTH($I$13)+(B178-1),DAY($I$13)))&gt;(MONTH($I$13)+MOD((B178-1),12)),DATE(YEAR($I$13),MONTH($I$13)+(B178-1)+1,0),DATE(YEAR($I$13),MONTH($I$13)+(B178-1),DAY($I$13))))</f>
        <v/>
      </c>
      <c r="D178" s="97">
        <f>IF(B178="","",I177)</f>
        <v/>
      </c>
      <c r="E178" s="98">
        <f>IF(B178="","",IF(OR(B178=$C$23,$I$18&gt;ROUND((1+$I$17)*I177,2)),ROUND((1+$I$17)*I177,2),$I$18))</f>
        <v/>
      </c>
      <c r="F178" s="47" t="n"/>
      <c r="G178" s="98">
        <f>IF(B178="","",ROUND($I$17*I177,2))</f>
        <v/>
      </c>
      <c r="H178" s="98">
        <f>IF(B178="","",E178-G178+F178)</f>
        <v/>
      </c>
      <c r="I178" s="100">
        <f>IF(B178="","",I177-H178)</f>
        <v/>
      </c>
    </row>
    <row r="179" ht="18" customHeight="1" s="76">
      <c r="A179" s="5" t="n"/>
      <c r="B179" s="60">
        <f>IF(I178="","",IF(OR(B178&gt;=$C$23,ROUND(I178,2)&lt;=0),"",B178+1))</f>
        <v/>
      </c>
      <c r="C179" s="96">
        <f>IF(B179="","",IF(MONTH(DATE(YEAR($I$13),MONTH($I$13)+(B179-1),DAY($I$13)))&gt;(MONTH($I$13)+MOD((B179-1),12)),DATE(YEAR($I$13),MONTH($I$13)+(B179-1)+1,0),DATE(YEAR($I$13),MONTH($I$13)+(B179-1),DAY($I$13))))</f>
        <v/>
      </c>
      <c r="D179" s="97">
        <f>IF(B179="","",I178)</f>
        <v/>
      </c>
      <c r="E179" s="98">
        <f>IF(B179="","",IF(OR(B179=$C$23,$I$18&gt;ROUND((1+$I$17)*I178,2)),ROUND((1+$I$17)*I178,2),$I$18))</f>
        <v/>
      </c>
      <c r="F179" s="47" t="n"/>
      <c r="G179" s="98">
        <f>IF(B179="","",ROUND($I$17*I178,2))</f>
        <v/>
      </c>
      <c r="H179" s="98">
        <f>IF(B179="","",E179-G179+F179)</f>
        <v/>
      </c>
      <c r="I179" s="100">
        <f>IF(B179="","",I178-H179)</f>
        <v/>
      </c>
    </row>
    <row r="180" ht="18" customHeight="1" s="76">
      <c r="A180" s="5" t="n"/>
      <c r="B180" s="60">
        <f>IF(I179="","",IF(OR(B179&gt;=$C$23,ROUND(I179,2)&lt;=0),"",B179+1))</f>
        <v/>
      </c>
      <c r="C180" s="96">
        <f>IF(B180="","",IF(MONTH(DATE(YEAR($I$13),MONTH($I$13)+(B180-1),DAY($I$13)))&gt;(MONTH($I$13)+MOD((B180-1),12)),DATE(YEAR($I$13),MONTH($I$13)+(B180-1)+1,0),DATE(YEAR($I$13),MONTH($I$13)+(B180-1),DAY($I$13))))</f>
        <v/>
      </c>
      <c r="D180" s="97">
        <f>IF(B180="","",I179)</f>
        <v/>
      </c>
      <c r="E180" s="98">
        <f>IF(B180="","",IF(OR(B180=$C$23,$I$18&gt;ROUND((1+$I$17)*I179,2)),ROUND((1+$I$17)*I179,2),$I$18))</f>
        <v/>
      </c>
      <c r="F180" s="47" t="n"/>
      <c r="G180" s="98">
        <f>IF(B180="","",ROUND($I$17*I179,2))</f>
        <v/>
      </c>
      <c r="H180" s="98">
        <f>IF(B180="","",E180-G180+F180)</f>
        <v/>
      </c>
      <c r="I180" s="100">
        <f>IF(B180="","",I179-H180)</f>
        <v/>
      </c>
    </row>
    <row r="181" ht="18" customHeight="1" s="76">
      <c r="A181" s="5" t="n"/>
      <c r="B181" s="60">
        <f>IF(I180="","",IF(OR(B180&gt;=$C$23,ROUND(I180,2)&lt;=0),"",B180+1))</f>
        <v/>
      </c>
      <c r="C181" s="96">
        <f>IF(B181="","",IF(MONTH(DATE(YEAR($I$13),MONTH($I$13)+(B181-1),DAY($I$13)))&gt;(MONTH($I$13)+MOD((B181-1),12)),DATE(YEAR($I$13),MONTH($I$13)+(B181-1)+1,0),DATE(YEAR($I$13),MONTH($I$13)+(B181-1),DAY($I$13))))</f>
        <v/>
      </c>
      <c r="D181" s="97">
        <f>IF(B181="","",I180)</f>
        <v/>
      </c>
      <c r="E181" s="98">
        <f>IF(B181="","",IF(OR(B181=$C$23,$I$18&gt;ROUND((1+$I$17)*I180,2)),ROUND((1+$I$17)*I180,2),$I$18))</f>
        <v/>
      </c>
      <c r="F181" s="47" t="n"/>
      <c r="G181" s="98">
        <f>IF(B181="","",ROUND($I$17*I180,2))</f>
        <v/>
      </c>
      <c r="H181" s="98">
        <f>IF(B181="","",E181-G181+F181)</f>
        <v/>
      </c>
      <c r="I181" s="100">
        <f>IF(B181="","",I180-H181)</f>
        <v/>
      </c>
    </row>
    <row r="182" ht="18" customHeight="1" s="76">
      <c r="A182" s="5" t="n"/>
      <c r="B182" s="60">
        <f>IF(I181="","",IF(OR(B181&gt;=$C$23,ROUND(I181,2)&lt;=0),"",B181+1))</f>
        <v/>
      </c>
      <c r="C182" s="96">
        <f>IF(B182="","",IF(MONTH(DATE(YEAR($I$13),MONTH($I$13)+(B182-1),DAY($I$13)))&gt;(MONTH($I$13)+MOD((B182-1),12)),DATE(YEAR($I$13),MONTH($I$13)+(B182-1)+1,0),DATE(YEAR($I$13),MONTH($I$13)+(B182-1),DAY($I$13))))</f>
        <v/>
      </c>
      <c r="D182" s="97">
        <f>IF(B182="","",I181)</f>
        <v/>
      </c>
      <c r="E182" s="98">
        <f>IF(B182="","",IF(OR(B182=$C$23,$I$18&gt;ROUND((1+$I$17)*I181,2)),ROUND((1+$I$17)*I181,2),$I$18))</f>
        <v/>
      </c>
      <c r="F182" s="47" t="n"/>
      <c r="G182" s="98">
        <f>IF(B182="","",ROUND($I$17*I181,2))</f>
        <v/>
      </c>
      <c r="H182" s="98">
        <f>IF(B182="","",E182-G182+F182)</f>
        <v/>
      </c>
      <c r="I182" s="100">
        <f>IF(B182="","",I181-H182)</f>
        <v/>
      </c>
    </row>
    <row r="183" ht="18" customHeight="1" s="76">
      <c r="A183" s="5" t="n"/>
      <c r="B183" s="60">
        <f>IF(I182="","",IF(OR(B182&gt;=$C$23,ROUND(I182,2)&lt;=0),"",B182+1))</f>
        <v/>
      </c>
      <c r="C183" s="96">
        <f>IF(B183="","",IF(MONTH(DATE(YEAR($I$13),MONTH($I$13)+(B183-1),DAY($I$13)))&gt;(MONTH($I$13)+MOD((B183-1),12)),DATE(YEAR($I$13),MONTH($I$13)+(B183-1)+1,0),DATE(YEAR($I$13),MONTH($I$13)+(B183-1),DAY($I$13))))</f>
        <v/>
      </c>
      <c r="D183" s="97">
        <f>IF(B183="","",I182)</f>
        <v/>
      </c>
      <c r="E183" s="98">
        <f>IF(B183="","",IF(OR(B183=$C$23,$I$18&gt;ROUND((1+$I$17)*I182,2)),ROUND((1+$I$17)*I182,2),$I$18))</f>
        <v/>
      </c>
      <c r="F183" s="47" t="n"/>
      <c r="G183" s="98">
        <f>IF(B183="","",ROUND($I$17*I182,2))</f>
        <v/>
      </c>
      <c r="H183" s="98">
        <f>IF(B183="","",E183-G183+F183)</f>
        <v/>
      </c>
      <c r="I183" s="100">
        <f>IF(B183="","",I182-H183)</f>
        <v/>
      </c>
    </row>
    <row r="184" ht="18" customHeight="1" s="76">
      <c r="A184" s="5" t="n"/>
      <c r="B184" s="60">
        <f>IF(I183="","",IF(OR(B183&gt;=$C$23,ROUND(I183,2)&lt;=0),"",B183+1))</f>
        <v/>
      </c>
      <c r="C184" s="96">
        <f>IF(B184="","",IF(MONTH(DATE(YEAR($I$13),MONTH($I$13)+(B184-1),DAY($I$13)))&gt;(MONTH($I$13)+MOD((B184-1),12)),DATE(YEAR($I$13),MONTH($I$13)+(B184-1)+1,0),DATE(YEAR($I$13),MONTH($I$13)+(B184-1),DAY($I$13))))</f>
        <v/>
      </c>
      <c r="D184" s="97">
        <f>IF(B184="","",I183)</f>
        <v/>
      </c>
      <c r="E184" s="98">
        <f>IF(B184="","",IF(OR(B184=$C$23,$I$18&gt;ROUND((1+$I$17)*I183,2)),ROUND((1+$I$17)*I183,2),$I$18))</f>
        <v/>
      </c>
      <c r="F184" s="47" t="n"/>
      <c r="G184" s="98">
        <f>IF(B184="","",ROUND($I$17*I183,2))</f>
        <v/>
      </c>
      <c r="H184" s="98">
        <f>IF(B184="","",E184-G184+F184)</f>
        <v/>
      </c>
      <c r="I184" s="100">
        <f>IF(B184="","",I183-H184)</f>
        <v/>
      </c>
    </row>
    <row r="185" ht="18" customHeight="1" s="76">
      <c r="A185" s="5" t="n"/>
      <c r="B185" s="60">
        <f>IF(I184="","",IF(OR(B184&gt;=$C$23,ROUND(I184,2)&lt;=0),"",B184+1))</f>
        <v/>
      </c>
      <c r="C185" s="96">
        <f>IF(B185="","",IF(MONTH(DATE(YEAR($I$13),MONTH($I$13)+(B185-1),DAY($I$13)))&gt;(MONTH($I$13)+MOD((B185-1),12)),DATE(YEAR($I$13),MONTH($I$13)+(B185-1)+1,0),DATE(YEAR($I$13),MONTH($I$13)+(B185-1),DAY($I$13))))</f>
        <v/>
      </c>
      <c r="D185" s="97">
        <f>IF(B185="","",I184)</f>
        <v/>
      </c>
      <c r="E185" s="98">
        <f>IF(B185="","",IF(OR(B185=$C$23,$I$18&gt;ROUND((1+$I$17)*I184,2)),ROUND((1+$I$17)*I184,2),$I$18))</f>
        <v/>
      </c>
      <c r="F185" s="47" t="n"/>
      <c r="G185" s="98">
        <f>IF(B185="","",ROUND($I$17*I184,2))</f>
        <v/>
      </c>
      <c r="H185" s="98">
        <f>IF(B185="","",E185-G185+F185)</f>
        <v/>
      </c>
      <c r="I185" s="100">
        <f>IF(B185="","",I184-H185)</f>
        <v/>
      </c>
    </row>
    <row r="186" ht="18" customHeight="1" s="76">
      <c r="A186" s="5" t="n"/>
      <c r="B186" s="60">
        <f>IF(I185="","",IF(OR(B185&gt;=$C$23,ROUND(I185,2)&lt;=0),"",B185+1))</f>
        <v/>
      </c>
      <c r="C186" s="96">
        <f>IF(B186="","",IF(MONTH(DATE(YEAR($I$13),MONTH($I$13)+(B186-1),DAY($I$13)))&gt;(MONTH($I$13)+MOD((B186-1),12)),DATE(YEAR($I$13),MONTH($I$13)+(B186-1)+1,0),DATE(YEAR($I$13),MONTH($I$13)+(B186-1),DAY($I$13))))</f>
        <v/>
      </c>
      <c r="D186" s="97">
        <f>IF(B186="","",I185)</f>
        <v/>
      </c>
      <c r="E186" s="98">
        <f>IF(B186="","",IF(OR(B186=$C$23,$I$18&gt;ROUND((1+$I$17)*I185,2)),ROUND((1+$I$17)*I185,2),$I$18))</f>
        <v/>
      </c>
      <c r="F186" s="47" t="n"/>
      <c r="G186" s="98">
        <f>IF(B186="","",ROUND($I$17*I185,2))</f>
        <v/>
      </c>
      <c r="H186" s="98">
        <f>IF(B186="","",E186-G186+F186)</f>
        <v/>
      </c>
      <c r="I186" s="100">
        <f>IF(B186="","",I185-H186)</f>
        <v/>
      </c>
    </row>
    <row r="187" ht="18" customHeight="1" s="76">
      <c r="A187" s="5" t="n"/>
      <c r="B187" s="60">
        <f>IF(I186="","",IF(OR(B186&gt;=$C$23,ROUND(I186,2)&lt;=0),"",B186+1))</f>
        <v/>
      </c>
      <c r="C187" s="96">
        <f>IF(B187="","",IF(MONTH(DATE(YEAR($I$13),MONTH($I$13)+(B187-1),DAY($I$13)))&gt;(MONTH($I$13)+MOD((B187-1),12)),DATE(YEAR($I$13),MONTH($I$13)+(B187-1)+1,0),DATE(YEAR($I$13),MONTH($I$13)+(B187-1),DAY($I$13))))</f>
        <v/>
      </c>
      <c r="D187" s="97">
        <f>IF(B187="","",I186)</f>
        <v/>
      </c>
      <c r="E187" s="98">
        <f>IF(B187="","",IF(OR(B187=$C$23,$I$18&gt;ROUND((1+$I$17)*I186,2)),ROUND((1+$I$17)*I186,2),$I$18))</f>
        <v/>
      </c>
      <c r="F187" s="47" t="n"/>
      <c r="G187" s="98">
        <f>IF(B187="","",ROUND($I$17*I186,2))</f>
        <v/>
      </c>
      <c r="H187" s="98">
        <f>IF(B187="","",E187-G187+F187)</f>
        <v/>
      </c>
      <c r="I187" s="100">
        <f>IF(B187="","",I186-H187)</f>
        <v/>
      </c>
    </row>
    <row r="188" ht="18" customHeight="1" s="76">
      <c r="A188" s="5" t="n"/>
      <c r="B188" s="60">
        <f>IF(I187="","",IF(OR(B187&gt;=$C$23,ROUND(I187,2)&lt;=0),"",B187+1))</f>
        <v/>
      </c>
      <c r="C188" s="96">
        <f>IF(B188="","",IF(MONTH(DATE(YEAR($I$13),MONTH($I$13)+(B188-1),DAY($I$13)))&gt;(MONTH($I$13)+MOD((B188-1),12)),DATE(YEAR($I$13),MONTH($I$13)+(B188-1)+1,0),DATE(YEAR($I$13),MONTH($I$13)+(B188-1),DAY($I$13))))</f>
        <v/>
      </c>
      <c r="D188" s="97">
        <f>IF(B188="","",I187)</f>
        <v/>
      </c>
      <c r="E188" s="98">
        <f>IF(B188="","",IF(OR(B188=$C$23,$I$18&gt;ROUND((1+$I$17)*I187,2)),ROUND((1+$I$17)*I187,2),$I$18))</f>
        <v/>
      </c>
      <c r="F188" s="47" t="n"/>
      <c r="G188" s="98">
        <f>IF(B188="","",ROUND($I$17*I187,2))</f>
        <v/>
      </c>
      <c r="H188" s="98">
        <f>IF(B188="","",E188-G188+F188)</f>
        <v/>
      </c>
      <c r="I188" s="100">
        <f>IF(B188="","",I187-H188)</f>
        <v/>
      </c>
    </row>
    <row r="189" ht="18" customHeight="1" s="76">
      <c r="A189" s="5" t="n"/>
      <c r="B189" s="60">
        <f>IF(I188="","",IF(OR(B188&gt;=$C$23,ROUND(I188,2)&lt;=0),"",B188+1))</f>
        <v/>
      </c>
      <c r="C189" s="96">
        <f>IF(B189="","",IF(MONTH(DATE(YEAR($I$13),MONTH($I$13)+(B189-1),DAY($I$13)))&gt;(MONTH($I$13)+MOD((B189-1),12)),DATE(YEAR($I$13),MONTH($I$13)+(B189-1)+1,0),DATE(YEAR($I$13),MONTH($I$13)+(B189-1),DAY($I$13))))</f>
        <v/>
      </c>
      <c r="D189" s="97">
        <f>IF(B189="","",I188)</f>
        <v/>
      </c>
      <c r="E189" s="98">
        <f>IF(B189="","",IF(OR(B189=$C$23,$I$18&gt;ROUND((1+$I$17)*I188,2)),ROUND((1+$I$17)*I188,2),$I$18))</f>
        <v/>
      </c>
      <c r="F189" s="47" t="n"/>
      <c r="G189" s="98">
        <f>IF(B189="","",ROUND($I$17*I188,2))</f>
        <v/>
      </c>
      <c r="H189" s="98">
        <f>IF(B189="","",E189-G189+F189)</f>
        <v/>
      </c>
      <c r="I189" s="100">
        <f>IF(B189="","",I188-H189)</f>
        <v/>
      </c>
    </row>
    <row r="190" ht="18" customHeight="1" s="76">
      <c r="A190" s="5" t="n"/>
      <c r="B190" s="60">
        <f>IF(I189="","",IF(OR(B189&gt;=$C$23,ROUND(I189,2)&lt;=0),"",B189+1))</f>
        <v/>
      </c>
      <c r="C190" s="96">
        <f>IF(B190="","",IF(MONTH(DATE(YEAR($I$13),MONTH($I$13)+(B190-1),DAY($I$13)))&gt;(MONTH($I$13)+MOD((B190-1),12)),DATE(YEAR($I$13),MONTH($I$13)+(B190-1)+1,0),DATE(YEAR($I$13),MONTH($I$13)+(B190-1),DAY($I$13))))</f>
        <v/>
      </c>
      <c r="D190" s="97">
        <f>IF(B190="","",I189)</f>
        <v/>
      </c>
      <c r="E190" s="98">
        <f>IF(B190="","",IF(OR(B190=$C$23,$I$18&gt;ROUND((1+$I$17)*I189,2)),ROUND((1+$I$17)*I189,2),$I$18))</f>
        <v/>
      </c>
      <c r="F190" s="47" t="n"/>
      <c r="G190" s="98">
        <f>IF(B190="","",ROUND($I$17*I189,2))</f>
        <v/>
      </c>
      <c r="H190" s="98">
        <f>IF(B190="","",E190-G190+F190)</f>
        <v/>
      </c>
      <c r="I190" s="100">
        <f>IF(B190="","",I189-H190)</f>
        <v/>
      </c>
    </row>
    <row r="191" ht="18" customHeight="1" s="76">
      <c r="A191" s="5" t="n"/>
      <c r="B191" s="60">
        <f>IF(I190="","",IF(OR(B190&gt;=$C$23,ROUND(I190,2)&lt;=0),"",B190+1))</f>
        <v/>
      </c>
      <c r="C191" s="96">
        <f>IF(B191="","",IF(MONTH(DATE(YEAR($I$13),MONTH($I$13)+(B191-1),DAY($I$13)))&gt;(MONTH($I$13)+MOD((B191-1),12)),DATE(YEAR($I$13),MONTH($I$13)+(B191-1)+1,0),DATE(YEAR($I$13),MONTH($I$13)+(B191-1),DAY($I$13))))</f>
        <v/>
      </c>
      <c r="D191" s="97">
        <f>IF(B191="","",I190)</f>
        <v/>
      </c>
      <c r="E191" s="98">
        <f>IF(B191="","",IF(OR(B191=$C$23,$I$18&gt;ROUND((1+$I$17)*I190,2)),ROUND((1+$I$17)*I190,2),$I$18))</f>
        <v/>
      </c>
      <c r="F191" s="47" t="n"/>
      <c r="G191" s="98">
        <f>IF(B191="","",ROUND($I$17*I190,2))</f>
        <v/>
      </c>
      <c r="H191" s="98">
        <f>IF(B191="","",E191-G191+F191)</f>
        <v/>
      </c>
      <c r="I191" s="100">
        <f>IF(B191="","",I190-H191)</f>
        <v/>
      </c>
    </row>
    <row r="192" ht="18" customHeight="1" s="76">
      <c r="A192" s="5" t="n"/>
      <c r="B192" s="60">
        <f>IF(I191="","",IF(OR(B191&gt;=$C$23,ROUND(I191,2)&lt;=0),"",B191+1))</f>
        <v/>
      </c>
      <c r="C192" s="96">
        <f>IF(B192="","",IF(MONTH(DATE(YEAR($I$13),MONTH($I$13)+(B192-1),DAY($I$13)))&gt;(MONTH($I$13)+MOD((B192-1),12)),DATE(YEAR($I$13),MONTH($I$13)+(B192-1)+1,0),DATE(YEAR($I$13),MONTH($I$13)+(B192-1),DAY($I$13))))</f>
        <v/>
      </c>
      <c r="D192" s="97">
        <f>IF(B192="","",I191)</f>
        <v/>
      </c>
      <c r="E192" s="98">
        <f>IF(B192="","",IF(OR(B192=$C$23,$I$18&gt;ROUND((1+$I$17)*I191,2)),ROUND((1+$I$17)*I191,2),$I$18))</f>
        <v/>
      </c>
      <c r="F192" s="47" t="n"/>
      <c r="G192" s="98">
        <f>IF(B192="","",ROUND($I$17*I191,2))</f>
        <v/>
      </c>
      <c r="H192" s="98">
        <f>IF(B192="","",E192-G192+F192)</f>
        <v/>
      </c>
      <c r="I192" s="100">
        <f>IF(B192="","",I191-H192)</f>
        <v/>
      </c>
    </row>
    <row r="193" ht="18" customHeight="1" s="76">
      <c r="A193" s="5" t="n"/>
      <c r="B193" s="60">
        <f>IF(I192="","",IF(OR(B192&gt;=$C$23,ROUND(I192,2)&lt;=0),"",B192+1))</f>
        <v/>
      </c>
      <c r="C193" s="96">
        <f>IF(B193="","",IF(MONTH(DATE(YEAR($I$13),MONTH($I$13)+(B193-1),DAY($I$13)))&gt;(MONTH($I$13)+MOD((B193-1),12)),DATE(YEAR($I$13),MONTH($I$13)+(B193-1)+1,0),DATE(YEAR($I$13),MONTH($I$13)+(B193-1),DAY($I$13))))</f>
        <v/>
      </c>
      <c r="D193" s="97">
        <f>IF(B193="","",I192)</f>
        <v/>
      </c>
      <c r="E193" s="98">
        <f>IF(B193="","",IF(OR(B193=$C$23,$I$18&gt;ROUND((1+$I$17)*I192,2)),ROUND((1+$I$17)*I192,2),$I$18))</f>
        <v/>
      </c>
      <c r="F193" s="47" t="n"/>
      <c r="G193" s="98">
        <f>IF(B193="","",ROUND($I$17*I192,2))</f>
        <v/>
      </c>
      <c r="H193" s="98">
        <f>IF(B193="","",E193-G193+F193)</f>
        <v/>
      </c>
      <c r="I193" s="100">
        <f>IF(B193="","",I192-H193)</f>
        <v/>
      </c>
    </row>
    <row r="194" ht="18" customHeight="1" s="76">
      <c r="A194" s="5" t="n"/>
      <c r="B194" s="60">
        <f>IF(I193="","",IF(OR(B193&gt;=$C$23,ROUND(I193,2)&lt;=0),"",B193+1))</f>
        <v/>
      </c>
      <c r="C194" s="96">
        <f>IF(B194="","",IF(MONTH(DATE(YEAR($I$13),MONTH($I$13)+(B194-1),DAY($I$13)))&gt;(MONTH($I$13)+MOD((B194-1),12)),DATE(YEAR($I$13),MONTH($I$13)+(B194-1)+1,0),DATE(YEAR($I$13),MONTH($I$13)+(B194-1),DAY($I$13))))</f>
        <v/>
      </c>
      <c r="D194" s="97">
        <f>IF(B194="","",I193)</f>
        <v/>
      </c>
      <c r="E194" s="98">
        <f>IF(B194="","",IF(OR(B194=$C$23,$I$18&gt;ROUND((1+$I$17)*I193,2)),ROUND((1+$I$17)*I193,2),$I$18))</f>
        <v/>
      </c>
      <c r="F194" s="47" t="n"/>
      <c r="G194" s="98">
        <f>IF(B194="","",ROUND($I$17*I193,2))</f>
        <v/>
      </c>
      <c r="H194" s="98">
        <f>IF(B194="","",E194-G194+F194)</f>
        <v/>
      </c>
      <c r="I194" s="100">
        <f>IF(B194="","",I193-H194)</f>
        <v/>
      </c>
    </row>
    <row r="195" ht="18" customHeight="1" s="76">
      <c r="A195" s="5" t="n"/>
      <c r="B195" s="60">
        <f>IF(I194="","",IF(OR(B194&gt;=$C$23,ROUND(I194,2)&lt;=0),"",B194+1))</f>
        <v/>
      </c>
      <c r="C195" s="96">
        <f>IF(B195="","",IF(MONTH(DATE(YEAR($I$13),MONTH($I$13)+(B195-1),DAY($I$13)))&gt;(MONTH($I$13)+MOD((B195-1),12)),DATE(YEAR($I$13),MONTH($I$13)+(B195-1)+1,0),DATE(YEAR($I$13),MONTH($I$13)+(B195-1),DAY($I$13))))</f>
        <v/>
      </c>
      <c r="D195" s="97">
        <f>IF(B195="","",I194)</f>
        <v/>
      </c>
      <c r="E195" s="98">
        <f>IF(B195="","",IF(OR(B195=$C$23,$I$18&gt;ROUND((1+$I$17)*I194,2)),ROUND((1+$I$17)*I194,2),$I$18))</f>
        <v/>
      </c>
      <c r="F195" s="47" t="n"/>
      <c r="G195" s="98">
        <f>IF(B195="","",ROUND($I$17*I194,2))</f>
        <v/>
      </c>
      <c r="H195" s="98">
        <f>IF(B195="","",E195-G195+F195)</f>
        <v/>
      </c>
      <c r="I195" s="100">
        <f>IF(B195="","",I194-H195)</f>
        <v/>
      </c>
    </row>
    <row r="196" ht="18" customHeight="1" s="76">
      <c r="A196" s="5" t="n"/>
      <c r="B196" s="60">
        <f>IF(I195="","",IF(OR(B195&gt;=$C$23,ROUND(I195,2)&lt;=0),"",B195+1))</f>
        <v/>
      </c>
      <c r="C196" s="96">
        <f>IF(B196="","",IF(MONTH(DATE(YEAR($I$13),MONTH($I$13)+(B196-1),DAY($I$13)))&gt;(MONTH($I$13)+MOD((B196-1),12)),DATE(YEAR($I$13),MONTH($I$13)+(B196-1)+1,0),DATE(YEAR($I$13),MONTH($I$13)+(B196-1),DAY($I$13))))</f>
        <v/>
      </c>
      <c r="D196" s="97">
        <f>IF(B196="","",I195)</f>
        <v/>
      </c>
      <c r="E196" s="98">
        <f>IF(B196="","",IF(OR(B196=$C$23,$I$18&gt;ROUND((1+$I$17)*I195,2)),ROUND((1+$I$17)*I195,2),$I$18))</f>
        <v/>
      </c>
      <c r="F196" s="47" t="n"/>
      <c r="G196" s="98">
        <f>IF(B196="","",ROUND($I$17*I195,2))</f>
        <v/>
      </c>
      <c r="H196" s="98">
        <f>IF(B196="","",E196-G196+F196)</f>
        <v/>
      </c>
      <c r="I196" s="100">
        <f>IF(B196="","",I195-H196)</f>
        <v/>
      </c>
    </row>
    <row r="197" ht="18" customHeight="1" s="76">
      <c r="A197" s="5" t="n"/>
      <c r="B197" s="60">
        <f>IF(I196="","",IF(OR(B196&gt;=$C$23,ROUND(I196,2)&lt;=0),"",B196+1))</f>
        <v/>
      </c>
      <c r="C197" s="96">
        <f>IF(B197="","",IF(MONTH(DATE(YEAR($I$13),MONTH($I$13)+(B197-1),DAY($I$13)))&gt;(MONTH($I$13)+MOD((B197-1),12)),DATE(YEAR($I$13),MONTH($I$13)+(B197-1)+1,0),DATE(YEAR($I$13),MONTH($I$13)+(B197-1),DAY($I$13))))</f>
        <v/>
      </c>
      <c r="D197" s="97">
        <f>IF(B197="","",I196)</f>
        <v/>
      </c>
      <c r="E197" s="98">
        <f>IF(B197="","",IF(OR(B197=$C$23,$I$18&gt;ROUND((1+$I$17)*I196,2)),ROUND((1+$I$17)*I196,2),$I$18))</f>
        <v/>
      </c>
      <c r="F197" s="47" t="n"/>
      <c r="G197" s="98">
        <f>IF(B197="","",ROUND($I$17*I196,2))</f>
        <v/>
      </c>
      <c r="H197" s="98">
        <f>IF(B197="","",E197-G197+F197)</f>
        <v/>
      </c>
      <c r="I197" s="100">
        <f>IF(B197="","",I196-H197)</f>
        <v/>
      </c>
    </row>
    <row r="198" ht="18" customHeight="1" s="76">
      <c r="A198" s="5" t="n"/>
      <c r="B198" s="60">
        <f>IF(I197="","",IF(OR(B197&gt;=$C$23,ROUND(I197,2)&lt;=0),"",B197+1))</f>
        <v/>
      </c>
      <c r="C198" s="96">
        <f>IF(B198="","",IF(MONTH(DATE(YEAR($I$13),MONTH($I$13)+(B198-1),DAY($I$13)))&gt;(MONTH($I$13)+MOD((B198-1),12)),DATE(YEAR($I$13),MONTH($I$13)+(B198-1)+1,0),DATE(YEAR($I$13),MONTH($I$13)+(B198-1),DAY($I$13))))</f>
        <v/>
      </c>
      <c r="D198" s="97">
        <f>IF(B198="","",I197)</f>
        <v/>
      </c>
      <c r="E198" s="98">
        <f>IF(B198="","",IF(OR(B198=$C$23,$I$18&gt;ROUND((1+$I$17)*I197,2)),ROUND((1+$I$17)*I197,2),$I$18))</f>
        <v/>
      </c>
      <c r="F198" s="47" t="n"/>
      <c r="G198" s="98">
        <f>IF(B198="","",ROUND($I$17*I197,2))</f>
        <v/>
      </c>
      <c r="H198" s="98">
        <f>IF(B198="","",E198-G198+F198)</f>
        <v/>
      </c>
      <c r="I198" s="100">
        <f>IF(B198="","",I197-H198)</f>
        <v/>
      </c>
    </row>
    <row r="199" ht="18" customHeight="1" s="76">
      <c r="A199" s="5" t="n"/>
      <c r="B199" s="60">
        <f>IF(I198="","",IF(OR(B198&gt;=$C$23,ROUND(I198,2)&lt;=0),"",B198+1))</f>
        <v/>
      </c>
      <c r="C199" s="96">
        <f>IF(B199="","",IF(MONTH(DATE(YEAR($I$13),MONTH($I$13)+(B199-1),DAY($I$13)))&gt;(MONTH($I$13)+MOD((B199-1),12)),DATE(YEAR($I$13),MONTH($I$13)+(B199-1)+1,0),DATE(YEAR($I$13),MONTH($I$13)+(B199-1),DAY($I$13))))</f>
        <v/>
      </c>
      <c r="D199" s="97">
        <f>IF(B199="","",I198)</f>
        <v/>
      </c>
      <c r="E199" s="98">
        <f>IF(B199="","",IF(OR(B199=$C$23,$I$18&gt;ROUND((1+$I$17)*I198,2)),ROUND((1+$I$17)*I198,2),$I$18))</f>
        <v/>
      </c>
      <c r="F199" s="47" t="n"/>
      <c r="G199" s="98">
        <f>IF(B199="","",ROUND($I$17*I198,2))</f>
        <v/>
      </c>
      <c r="H199" s="98">
        <f>IF(B199="","",E199-G199+F199)</f>
        <v/>
      </c>
      <c r="I199" s="100">
        <f>IF(B199="","",I198-H199)</f>
        <v/>
      </c>
    </row>
    <row r="200" ht="18" customHeight="1" s="76">
      <c r="A200" s="5" t="n"/>
      <c r="B200" s="60">
        <f>IF(I199="","",IF(OR(B199&gt;=$C$23,ROUND(I199,2)&lt;=0),"",B199+1))</f>
        <v/>
      </c>
      <c r="C200" s="96">
        <f>IF(B200="","",IF(MONTH(DATE(YEAR($I$13),MONTH($I$13)+(B200-1),DAY($I$13)))&gt;(MONTH($I$13)+MOD((B200-1),12)),DATE(YEAR($I$13),MONTH($I$13)+(B200-1)+1,0),DATE(YEAR($I$13),MONTH($I$13)+(B200-1),DAY($I$13))))</f>
        <v/>
      </c>
      <c r="D200" s="97">
        <f>IF(B200="","",I199)</f>
        <v/>
      </c>
      <c r="E200" s="98">
        <f>IF(B200="","",IF(OR(B200=$C$23,$I$18&gt;ROUND((1+$I$17)*I199,2)),ROUND((1+$I$17)*I199,2),$I$18))</f>
        <v/>
      </c>
      <c r="F200" s="47" t="n"/>
      <c r="G200" s="98">
        <f>IF(B200="","",ROUND($I$17*I199,2))</f>
        <v/>
      </c>
      <c r="H200" s="98">
        <f>IF(B200="","",E200-G200+F200)</f>
        <v/>
      </c>
      <c r="I200" s="100">
        <f>IF(B200="","",I199-H200)</f>
        <v/>
      </c>
    </row>
    <row r="201" ht="18" customHeight="1" s="76">
      <c r="A201" s="5" t="n"/>
      <c r="B201" s="60">
        <f>IF(I200="","",IF(OR(B200&gt;=$C$23,ROUND(I200,2)&lt;=0),"",B200+1))</f>
        <v/>
      </c>
      <c r="C201" s="96">
        <f>IF(B201="","",IF(MONTH(DATE(YEAR($I$13),MONTH($I$13)+(B201-1),DAY($I$13)))&gt;(MONTH($I$13)+MOD((B201-1),12)),DATE(YEAR($I$13),MONTH($I$13)+(B201-1)+1,0),DATE(YEAR($I$13),MONTH($I$13)+(B201-1),DAY($I$13))))</f>
        <v/>
      </c>
      <c r="D201" s="97">
        <f>IF(B201="","",I200)</f>
        <v/>
      </c>
      <c r="E201" s="98">
        <f>IF(B201="","",IF(OR(B201=$C$23,$I$18&gt;ROUND((1+$I$17)*I200,2)),ROUND((1+$I$17)*I200,2),$I$18))</f>
        <v/>
      </c>
      <c r="F201" s="47" t="n"/>
      <c r="G201" s="98">
        <f>IF(B201="","",ROUND($I$17*I200,2))</f>
        <v/>
      </c>
      <c r="H201" s="98">
        <f>IF(B201="","",E201-G201+F201)</f>
        <v/>
      </c>
      <c r="I201" s="100">
        <f>IF(B201="","",I200-H201)</f>
        <v/>
      </c>
    </row>
    <row r="202" ht="18" customHeight="1" s="76">
      <c r="A202" s="5" t="n"/>
      <c r="B202" s="60">
        <f>IF(I201="","",IF(OR(B201&gt;=$C$23,ROUND(I201,2)&lt;=0),"",B201+1))</f>
        <v/>
      </c>
      <c r="C202" s="96">
        <f>IF(B202="","",IF(MONTH(DATE(YEAR($I$13),MONTH($I$13)+(B202-1),DAY($I$13)))&gt;(MONTH($I$13)+MOD((B202-1),12)),DATE(YEAR($I$13),MONTH($I$13)+(B202-1)+1,0),DATE(YEAR($I$13),MONTH($I$13)+(B202-1),DAY($I$13))))</f>
        <v/>
      </c>
      <c r="D202" s="97">
        <f>IF(B202="","",I201)</f>
        <v/>
      </c>
      <c r="E202" s="98">
        <f>IF(B202="","",IF(OR(B202=$C$23,$I$18&gt;ROUND((1+$I$17)*I201,2)),ROUND((1+$I$17)*I201,2),$I$18))</f>
        <v/>
      </c>
      <c r="F202" s="47" t="n"/>
      <c r="G202" s="98">
        <f>IF(B202="","",ROUND($I$17*I201,2))</f>
        <v/>
      </c>
      <c r="H202" s="98">
        <f>IF(B202="","",E202-G202+F202)</f>
        <v/>
      </c>
      <c r="I202" s="100">
        <f>IF(B202="","",I201-H202)</f>
        <v/>
      </c>
    </row>
    <row r="203" ht="18" customHeight="1" s="76">
      <c r="A203" s="5" t="n"/>
      <c r="B203" s="60">
        <f>IF(I202="","",IF(OR(B202&gt;=$C$23,ROUND(I202,2)&lt;=0),"",B202+1))</f>
        <v/>
      </c>
      <c r="C203" s="96">
        <f>IF(B203="","",IF(MONTH(DATE(YEAR($I$13),MONTH($I$13)+(B203-1),DAY($I$13)))&gt;(MONTH($I$13)+MOD((B203-1),12)),DATE(YEAR($I$13),MONTH($I$13)+(B203-1)+1,0),DATE(YEAR($I$13),MONTH($I$13)+(B203-1),DAY($I$13))))</f>
        <v/>
      </c>
      <c r="D203" s="97">
        <f>IF(B203="","",I202)</f>
        <v/>
      </c>
      <c r="E203" s="98">
        <f>IF(B203="","",IF(OR(B203=$C$23,$I$18&gt;ROUND((1+$I$17)*I202,2)),ROUND((1+$I$17)*I202,2),$I$18))</f>
        <v/>
      </c>
      <c r="F203" s="47" t="n"/>
      <c r="G203" s="98">
        <f>IF(B203="","",ROUND($I$17*I202,2))</f>
        <v/>
      </c>
      <c r="H203" s="98">
        <f>IF(B203="","",E203-G203+F203)</f>
        <v/>
      </c>
      <c r="I203" s="100">
        <f>IF(B203="","",I202-H203)</f>
        <v/>
      </c>
    </row>
    <row r="204" ht="18" customHeight="1" s="76">
      <c r="A204" s="5" t="n"/>
      <c r="B204" s="60">
        <f>IF(I203="","",IF(OR(B203&gt;=$C$23,ROUND(I203,2)&lt;=0),"",B203+1))</f>
        <v/>
      </c>
      <c r="C204" s="96">
        <f>IF(B204="","",IF(MONTH(DATE(YEAR($I$13),MONTH($I$13)+(B204-1),DAY($I$13)))&gt;(MONTH($I$13)+MOD((B204-1),12)),DATE(YEAR($I$13),MONTH($I$13)+(B204-1)+1,0),DATE(YEAR($I$13),MONTH($I$13)+(B204-1),DAY($I$13))))</f>
        <v/>
      </c>
      <c r="D204" s="97">
        <f>IF(B204="","",I203)</f>
        <v/>
      </c>
      <c r="E204" s="98">
        <f>IF(B204="","",IF(OR(B204=$C$23,$I$18&gt;ROUND((1+$I$17)*I203,2)),ROUND((1+$I$17)*I203,2),$I$18))</f>
        <v/>
      </c>
      <c r="F204" s="47" t="n"/>
      <c r="G204" s="98">
        <f>IF(B204="","",ROUND($I$17*I203,2))</f>
        <v/>
      </c>
      <c r="H204" s="98">
        <f>IF(B204="","",E204-G204+F204)</f>
        <v/>
      </c>
      <c r="I204" s="100">
        <f>IF(B204="","",I203-H204)</f>
        <v/>
      </c>
    </row>
    <row r="205" ht="18" customHeight="1" s="76">
      <c r="A205" s="5" t="n"/>
      <c r="B205" s="60">
        <f>IF(I204="","",IF(OR(B204&gt;=$C$23,ROUND(I204,2)&lt;=0),"",B204+1))</f>
        <v/>
      </c>
      <c r="C205" s="96">
        <f>IF(B205="","",IF(MONTH(DATE(YEAR($I$13),MONTH($I$13)+(B205-1),DAY($I$13)))&gt;(MONTH($I$13)+MOD((B205-1),12)),DATE(YEAR($I$13),MONTH($I$13)+(B205-1)+1,0),DATE(YEAR($I$13),MONTH($I$13)+(B205-1),DAY($I$13))))</f>
        <v/>
      </c>
      <c r="D205" s="97">
        <f>IF(B205="","",I204)</f>
        <v/>
      </c>
      <c r="E205" s="98">
        <f>IF(B205="","",IF(OR(B205=$C$23,$I$18&gt;ROUND((1+$I$17)*I204,2)),ROUND((1+$I$17)*I204,2),$I$18))</f>
        <v/>
      </c>
      <c r="F205" s="47" t="n"/>
      <c r="G205" s="98">
        <f>IF(B205="","",ROUND($I$17*I204,2))</f>
        <v/>
      </c>
      <c r="H205" s="98">
        <f>IF(B205="","",E205-G205+F205)</f>
        <v/>
      </c>
      <c r="I205" s="100">
        <f>IF(B205="","",I204-H205)</f>
        <v/>
      </c>
    </row>
    <row r="206" ht="18" customHeight="1" s="76">
      <c r="A206" s="5" t="n"/>
      <c r="B206" s="60">
        <f>IF(I205="","",IF(OR(B205&gt;=$C$23,ROUND(I205,2)&lt;=0),"",B205+1))</f>
        <v/>
      </c>
      <c r="C206" s="96">
        <f>IF(B206="","",IF(MONTH(DATE(YEAR($I$13),MONTH($I$13)+(B206-1),DAY($I$13)))&gt;(MONTH($I$13)+MOD((B206-1),12)),DATE(YEAR($I$13),MONTH($I$13)+(B206-1)+1,0),DATE(YEAR($I$13),MONTH($I$13)+(B206-1),DAY($I$13))))</f>
        <v/>
      </c>
      <c r="D206" s="97">
        <f>IF(B206="","",I205)</f>
        <v/>
      </c>
      <c r="E206" s="98">
        <f>IF(B206="","",IF(OR(B206=$C$23,$I$18&gt;ROUND((1+$I$17)*I205,2)),ROUND((1+$I$17)*I205,2),$I$18))</f>
        <v/>
      </c>
      <c r="F206" s="47" t="n"/>
      <c r="G206" s="98">
        <f>IF(B206="","",ROUND($I$17*I205,2))</f>
        <v/>
      </c>
      <c r="H206" s="98">
        <f>IF(B206="","",E206-G206+F206)</f>
        <v/>
      </c>
      <c r="I206" s="100">
        <f>IF(B206="","",I205-H206)</f>
        <v/>
      </c>
    </row>
    <row r="207" ht="18" customHeight="1" s="76">
      <c r="A207" s="5" t="n"/>
      <c r="B207" s="60">
        <f>IF(I206="","",IF(OR(B206&gt;=$C$23,ROUND(I206,2)&lt;=0),"",B206+1))</f>
        <v/>
      </c>
      <c r="C207" s="96">
        <f>IF(B207="","",IF(MONTH(DATE(YEAR($I$13),MONTH($I$13)+(B207-1),DAY($I$13)))&gt;(MONTH($I$13)+MOD((B207-1),12)),DATE(YEAR($I$13),MONTH($I$13)+(B207-1)+1,0),DATE(YEAR($I$13),MONTH($I$13)+(B207-1),DAY($I$13))))</f>
        <v/>
      </c>
      <c r="D207" s="97">
        <f>IF(B207="","",I206)</f>
        <v/>
      </c>
      <c r="E207" s="98">
        <f>IF(B207="","",IF(OR(B207=$C$23,$I$18&gt;ROUND((1+$I$17)*I206,2)),ROUND((1+$I$17)*I206,2),$I$18))</f>
        <v/>
      </c>
      <c r="F207" s="47" t="n"/>
      <c r="G207" s="98">
        <f>IF(B207="","",ROUND($I$17*I206,2))</f>
        <v/>
      </c>
      <c r="H207" s="98">
        <f>IF(B207="","",E207-G207+F207)</f>
        <v/>
      </c>
      <c r="I207" s="100">
        <f>IF(B207="","",I206-H207)</f>
        <v/>
      </c>
    </row>
    <row r="208" ht="18" customHeight="1" s="76">
      <c r="A208" s="5" t="n"/>
      <c r="B208" s="60">
        <f>IF(I207="","",IF(OR(B207&gt;=$C$23,ROUND(I207,2)&lt;=0),"",B207+1))</f>
        <v/>
      </c>
      <c r="C208" s="96">
        <f>IF(B208="","",IF(MONTH(DATE(YEAR($I$13),MONTH($I$13)+(B208-1),DAY($I$13)))&gt;(MONTH($I$13)+MOD((B208-1),12)),DATE(YEAR($I$13),MONTH($I$13)+(B208-1)+1,0),DATE(YEAR($I$13),MONTH($I$13)+(B208-1),DAY($I$13))))</f>
        <v/>
      </c>
      <c r="D208" s="97">
        <f>IF(B208="","",I207)</f>
        <v/>
      </c>
      <c r="E208" s="98">
        <f>IF(B208="","",IF(OR(B208=$C$23,$I$18&gt;ROUND((1+$I$17)*I207,2)),ROUND((1+$I$17)*I207,2),$I$18))</f>
        <v/>
      </c>
      <c r="F208" s="47" t="n"/>
      <c r="G208" s="98">
        <f>IF(B208="","",ROUND($I$17*I207,2))</f>
        <v/>
      </c>
      <c r="H208" s="98">
        <f>IF(B208="","",E208-G208+F208)</f>
        <v/>
      </c>
      <c r="I208" s="100">
        <f>IF(B208="","",I207-H208)</f>
        <v/>
      </c>
    </row>
    <row r="209" ht="18" customHeight="1" s="76">
      <c r="A209" s="5" t="n"/>
      <c r="B209" s="60">
        <f>IF(I208="","",IF(OR(B208&gt;=$C$23,ROUND(I208,2)&lt;=0),"",B208+1))</f>
        <v/>
      </c>
      <c r="C209" s="96">
        <f>IF(B209="","",IF(MONTH(DATE(YEAR($I$13),MONTH($I$13)+(B209-1),DAY($I$13)))&gt;(MONTH($I$13)+MOD((B209-1),12)),DATE(YEAR($I$13),MONTH($I$13)+(B209-1)+1,0),DATE(YEAR($I$13),MONTH($I$13)+(B209-1),DAY($I$13))))</f>
        <v/>
      </c>
      <c r="D209" s="97">
        <f>IF(B209="","",I208)</f>
        <v/>
      </c>
      <c r="E209" s="98">
        <f>IF(B209="","",IF(OR(B209=$C$23,$I$18&gt;ROUND((1+$I$17)*I208,2)),ROUND((1+$I$17)*I208,2),$I$18))</f>
        <v/>
      </c>
      <c r="F209" s="47" t="n"/>
      <c r="G209" s="98">
        <f>IF(B209="","",ROUND($I$17*I208,2))</f>
        <v/>
      </c>
      <c r="H209" s="98">
        <f>IF(B209="","",E209-G209+F209)</f>
        <v/>
      </c>
      <c r="I209" s="100">
        <f>IF(B209="","",I208-H209)</f>
        <v/>
      </c>
    </row>
    <row r="210" ht="18" customHeight="1" s="76">
      <c r="A210" s="5" t="n"/>
      <c r="B210" s="60">
        <f>IF(I209="","",IF(OR(B209&gt;=$C$23,ROUND(I209,2)&lt;=0),"",B209+1))</f>
        <v/>
      </c>
      <c r="C210" s="96">
        <f>IF(B210="","",IF(MONTH(DATE(YEAR($I$13),MONTH($I$13)+(B210-1),DAY($I$13)))&gt;(MONTH($I$13)+MOD((B210-1),12)),DATE(YEAR($I$13),MONTH($I$13)+(B210-1)+1,0),DATE(YEAR($I$13),MONTH($I$13)+(B210-1),DAY($I$13))))</f>
        <v/>
      </c>
      <c r="D210" s="97">
        <f>IF(B210="","",I209)</f>
        <v/>
      </c>
      <c r="E210" s="98">
        <f>IF(B210="","",IF(OR(B210=$C$23,$I$18&gt;ROUND((1+$I$17)*I209,2)),ROUND((1+$I$17)*I209,2),$I$18))</f>
        <v/>
      </c>
      <c r="F210" s="47" t="n"/>
      <c r="G210" s="98">
        <f>IF(B210="","",ROUND($I$17*I209,2))</f>
        <v/>
      </c>
      <c r="H210" s="98">
        <f>IF(B210="","",E210-G210+F210)</f>
        <v/>
      </c>
      <c r="I210" s="100">
        <f>IF(B210="","",I209-H210)</f>
        <v/>
      </c>
    </row>
    <row r="211" ht="18" customHeight="1" s="76">
      <c r="A211" s="5" t="n"/>
      <c r="B211" s="60">
        <f>IF(I210="","",IF(OR(B210&gt;=$C$23,ROUND(I210,2)&lt;=0),"",B210+1))</f>
        <v/>
      </c>
      <c r="C211" s="96">
        <f>IF(B211="","",IF(MONTH(DATE(YEAR($I$13),MONTH($I$13)+(B211-1),DAY($I$13)))&gt;(MONTH($I$13)+MOD((B211-1),12)),DATE(YEAR($I$13),MONTH($I$13)+(B211-1)+1,0),DATE(YEAR($I$13),MONTH($I$13)+(B211-1),DAY($I$13))))</f>
        <v/>
      </c>
      <c r="D211" s="97">
        <f>IF(B211="","",I210)</f>
        <v/>
      </c>
      <c r="E211" s="98">
        <f>IF(B211="","",IF(OR(B211=$C$23,$I$18&gt;ROUND((1+$I$17)*I210,2)),ROUND((1+$I$17)*I210,2),$I$18))</f>
        <v/>
      </c>
      <c r="F211" s="47" t="n"/>
      <c r="G211" s="98">
        <f>IF(B211="","",ROUND($I$17*I210,2))</f>
        <v/>
      </c>
      <c r="H211" s="98">
        <f>IF(B211="","",E211-G211+F211)</f>
        <v/>
      </c>
      <c r="I211" s="100">
        <f>IF(B211="","",I210-H211)</f>
        <v/>
      </c>
    </row>
    <row r="212" ht="18" customHeight="1" s="76">
      <c r="A212" s="5" t="n"/>
      <c r="B212" s="60">
        <f>IF(I211="","",IF(OR(B211&gt;=$C$23,ROUND(I211,2)&lt;=0),"",B211+1))</f>
        <v/>
      </c>
      <c r="C212" s="96">
        <f>IF(B212="","",IF(MONTH(DATE(YEAR($I$13),MONTH($I$13)+(B212-1),DAY($I$13)))&gt;(MONTH($I$13)+MOD((B212-1),12)),DATE(YEAR($I$13),MONTH($I$13)+(B212-1)+1,0),DATE(YEAR($I$13),MONTH($I$13)+(B212-1),DAY($I$13))))</f>
        <v/>
      </c>
      <c r="D212" s="97">
        <f>IF(B212="","",I211)</f>
        <v/>
      </c>
      <c r="E212" s="98">
        <f>IF(B212="","",IF(OR(B212=$C$23,$I$18&gt;ROUND((1+$I$17)*I211,2)),ROUND((1+$I$17)*I211,2),$I$18))</f>
        <v/>
      </c>
      <c r="F212" s="47" t="n"/>
      <c r="G212" s="98">
        <f>IF(B212="","",ROUND($I$17*I211,2))</f>
        <v/>
      </c>
      <c r="H212" s="98">
        <f>IF(B212="","",E212-G212+F212)</f>
        <v/>
      </c>
      <c r="I212" s="100">
        <f>IF(B212="","",I211-H212)</f>
        <v/>
      </c>
    </row>
    <row r="213" ht="18" customHeight="1" s="76">
      <c r="A213" s="5" t="n"/>
      <c r="B213" s="60">
        <f>IF(I212="","",IF(OR(B212&gt;=$C$23,ROUND(I212,2)&lt;=0),"",B212+1))</f>
        <v/>
      </c>
      <c r="C213" s="96">
        <f>IF(B213="","",IF(MONTH(DATE(YEAR($I$13),MONTH($I$13)+(B213-1),DAY($I$13)))&gt;(MONTH($I$13)+MOD((B213-1),12)),DATE(YEAR($I$13),MONTH($I$13)+(B213-1)+1,0),DATE(YEAR($I$13),MONTH($I$13)+(B213-1),DAY($I$13))))</f>
        <v/>
      </c>
      <c r="D213" s="97">
        <f>IF(B213="","",I212)</f>
        <v/>
      </c>
      <c r="E213" s="98">
        <f>IF(B213="","",IF(OR(B213=$C$23,$I$18&gt;ROUND((1+$I$17)*I212,2)),ROUND((1+$I$17)*I212,2),$I$18))</f>
        <v/>
      </c>
      <c r="F213" s="47" t="n"/>
      <c r="G213" s="98">
        <f>IF(B213="","",ROUND($I$17*I212,2))</f>
        <v/>
      </c>
      <c r="H213" s="98">
        <f>IF(B213="","",E213-G213+F213)</f>
        <v/>
      </c>
      <c r="I213" s="100">
        <f>IF(B213="","",I212-H213)</f>
        <v/>
      </c>
    </row>
    <row r="214" ht="18" customHeight="1" s="76">
      <c r="A214" s="5" t="n"/>
      <c r="B214" s="60">
        <f>IF(I213="","",IF(OR(B213&gt;=$C$23,ROUND(I213,2)&lt;=0),"",B213+1))</f>
        <v/>
      </c>
      <c r="C214" s="96">
        <f>IF(B214="","",IF(MONTH(DATE(YEAR($I$13),MONTH($I$13)+(B214-1),DAY($I$13)))&gt;(MONTH($I$13)+MOD((B214-1),12)),DATE(YEAR($I$13),MONTH($I$13)+(B214-1)+1,0),DATE(YEAR($I$13),MONTH($I$13)+(B214-1),DAY($I$13))))</f>
        <v/>
      </c>
      <c r="D214" s="97">
        <f>IF(B214="","",I213)</f>
        <v/>
      </c>
      <c r="E214" s="98">
        <f>IF(B214="","",IF(OR(B214=$C$23,$I$18&gt;ROUND((1+$I$17)*I213,2)),ROUND((1+$I$17)*I213,2),$I$18))</f>
        <v/>
      </c>
      <c r="F214" s="47" t="n"/>
      <c r="G214" s="98">
        <f>IF(B214="","",ROUND($I$17*I213,2))</f>
        <v/>
      </c>
      <c r="H214" s="98">
        <f>IF(B214="","",E214-G214+F214)</f>
        <v/>
      </c>
      <c r="I214" s="100">
        <f>IF(B214="","",I213-H214)</f>
        <v/>
      </c>
    </row>
    <row r="215" ht="18" customHeight="1" s="76">
      <c r="A215" s="5" t="n"/>
      <c r="B215" s="60">
        <f>IF(I214="","",IF(OR(B214&gt;=$C$23,ROUND(I214,2)&lt;=0),"",B214+1))</f>
        <v/>
      </c>
      <c r="C215" s="96">
        <f>IF(B215="","",IF(MONTH(DATE(YEAR($I$13),MONTH($I$13)+(B215-1),DAY($I$13)))&gt;(MONTH($I$13)+MOD((B215-1),12)),DATE(YEAR($I$13),MONTH($I$13)+(B215-1)+1,0),DATE(YEAR($I$13),MONTH($I$13)+(B215-1),DAY($I$13))))</f>
        <v/>
      </c>
      <c r="D215" s="97">
        <f>IF(B215="","",I214)</f>
        <v/>
      </c>
      <c r="E215" s="98">
        <f>IF(B215="","",IF(OR(B215=$C$23,$I$18&gt;ROUND((1+$I$17)*I214,2)),ROUND((1+$I$17)*I214,2),$I$18))</f>
        <v/>
      </c>
      <c r="F215" s="47" t="n"/>
      <c r="G215" s="98">
        <f>IF(B215="","",ROUND($I$17*I214,2))</f>
        <v/>
      </c>
      <c r="H215" s="98">
        <f>IF(B215="","",E215-G215+F215)</f>
        <v/>
      </c>
      <c r="I215" s="100">
        <f>IF(B215="","",I214-H215)</f>
        <v/>
      </c>
    </row>
    <row r="216" ht="18" customHeight="1" s="76">
      <c r="A216" s="5" t="n"/>
      <c r="B216" s="60">
        <f>IF(I215="","",IF(OR(B215&gt;=$C$23,ROUND(I215,2)&lt;=0),"",B215+1))</f>
        <v/>
      </c>
      <c r="C216" s="96">
        <f>IF(B216="","",IF(MONTH(DATE(YEAR($I$13),MONTH($I$13)+(B216-1),DAY($I$13)))&gt;(MONTH($I$13)+MOD((B216-1),12)),DATE(YEAR($I$13),MONTH($I$13)+(B216-1)+1,0),DATE(YEAR($I$13),MONTH($I$13)+(B216-1),DAY($I$13))))</f>
        <v/>
      </c>
      <c r="D216" s="97">
        <f>IF(B216="","",I215)</f>
        <v/>
      </c>
      <c r="E216" s="98">
        <f>IF(B216="","",IF(OR(B216=$C$23,$I$18&gt;ROUND((1+$I$17)*I215,2)),ROUND((1+$I$17)*I215,2),$I$18))</f>
        <v/>
      </c>
      <c r="F216" s="47" t="n"/>
      <c r="G216" s="98">
        <f>IF(B216="","",ROUND($I$17*I215,2))</f>
        <v/>
      </c>
      <c r="H216" s="98">
        <f>IF(B216="","",E216-G216+F216)</f>
        <v/>
      </c>
      <c r="I216" s="100">
        <f>IF(B216="","",I215-H216)</f>
        <v/>
      </c>
    </row>
    <row r="217" ht="18" customHeight="1" s="76">
      <c r="A217" s="5" t="n"/>
      <c r="B217" s="60">
        <f>IF(I216="","",IF(OR(B216&gt;=$C$23,ROUND(I216,2)&lt;=0),"",B216+1))</f>
        <v/>
      </c>
      <c r="C217" s="96">
        <f>IF(B217="","",IF(MONTH(DATE(YEAR($I$13),MONTH($I$13)+(B217-1),DAY($I$13)))&gt;(MONTH($I$13)+MOD((B217-1),12)),DATE(YEAR($I$13),MONTH($I$13)+(B217-1)+1,0),DATE(YEAR($I$13),MONTH($I$13)+(B217-1),DAY($I$13))))</f>
        <v/>
      </c>
      <c r="D217" s="97">
        <f>IF(B217="","",I216)</f>
        <v/>
      </c>
      <c r="E217" s="98">
        <f>IF(B217="","",IF(OR(B217=$C$23,$I$18&gt;ROUND((1+$I$17)*I216,2)),ROUND((1+$I$17)*I216,2),$I$18))</f>
        <v/>
      </c>
      <c r="F217" s="47" t="n"/>
      <c r="G217" s="98">
        <f>IF(B217="","",ROUND($I$17*I216,2))</f>
        <v/>
      </c>
      <c r="H217" s="98">
        <f>IF(B217="","",E217-G217+F217)</f>
        <v/>
      </c>
      <c r="I217" s="100">
        <f>IF(B217="","",I216-H217)</f>
        <v/>
      </c>
    </row>
    <row r="218" ht="18" customHeight="1" s="76">
      <c r="A218" s="5" t="n"/>
      <c r="B218" s="60">
        <f>IF(I217="","",IF(OR(B217&gt;=$C$23,ROUND(I217,2)&lt;=0),"",B217+1))</f>
        <v/>
      </c>
      <c r="C218" s="96">
        <f>IF(B218="","",IF(MONTH(DATE(YEAR($I$13),MONTH($I$13)+(B218-1),DAY($I$13)))&gt;(MONTH($I$13)+MOD((B218-1),12)),DATE(YEAR($I$13),MONTH($I$13)+(B218-1)+1,0),DATE(YEAR($I$13),MONTH($I$13)+(B218-1),DAY($I$13))))</f>
        <v/>
      </c>
      <c r="D218" s="97">
        <f>IF(B218="","",I217)</f>
        <v/>
      </c>
      <c r="E218" s="98">
        <f>IF(B218="","",IF(OR(B218=$C$23,$I$18&gt;ROUND((1+$I$17)*I217,2)),ROUND((1+$I$17)*I217,2),$I$18))</f>
        <v/>
      </c>
      <c r="F218" s="47" t="n"/>
      <c r="G218" s="98">
        <f>IF(B218="","",ROUND($I$17*I217,2))</f>
        <v/>
      </c>
      <c r="H218" s="98">
        <f>IF(B218="","",E218-G218+F218)</f>
        <v/>
      </c>
      <c r="I218" s="100">
        <f>IF(B218="","",I217-H218)</f>
        <v/>
      </c>
    </row>
    <row r="219" ht="18" customHeight="1" s="76">
      <c r="A219" s="5" t="n"/>
      <c r="B219" s="60">
        <f>IF(I218="","",IF(OR(B218&gt;=$C$23,ROUND(I218,2)&lt;=0),"",B218+1))</f>
        <v/>
      </c>
      <c r="C219" s="96">
        <f>IF(B219="","",IF(MONTH(DATE(YEAR($I$13),MONTH($I$13)+(B219-1),DAY($I$13)))&gt;(MONTH($I$13)+MOD((B219-1),12)),DATE(YEAR($I$13),MONTH($I$13)+(B219-1)+1,0),DATE(YEAR($I$13),MONTH($I$13)+(B219-1),DAY($I$13))))</f>
        <v/>
      </c>
      <c r="D219" s="97">
        <f>IF(B219="","",I218)</f>
        <v/>
      </c>
      <c r="E219" s="98">
        <f>IF(B219="","",IF(OR(B219=$C$23,$I$18&gt;ROUND((1+$I$17)*I218,2)),ROUND((1+$I$17)*I218,2),$I$18))</f>
        <v/>
      </c>
      <c r="F219" s="47" t="n"/>
      <c r="G219" s="98">
        <f>IF(B219="","",ROUND($I$17*I218,2))</f>
        <v/>
      </c>
      <c r="H219" s="98">
        <f>IF(B219="","",E219-G219+F219)</f>
        <v/>
      </c>
      <c r="I219" s="100">
        <f>IF(B219="","",I218-H219)</f>
        <v/>
      </c>
    </row>
    <row r="220" ht="18" customHeight="1" s="76">
      <c r="A220" s="5" t="n"/>
      <c r="B220" s="60">
        <f>IF(I219="","",IF(OR(B219&gt;=$C$23,ROUND(I219,2)&lt;=0),"",B219+1))</f>
        <v/>
      </c>
      <c r="C220" s="96">
        <f>IF(B220="","",IF(MONTH(DATE(YEAR($I$13),MONTH($I$13)+(B220-1),DAY($I$13)))&gt;(MONTH($I$13)+MOD((B220-1),12)),DATE(YEAR($I$13),MONTH($I$13)+(B220-1)+1,0),DATE(YEAR($I$13),MONTH($I$13)+(B220-1),DAY($I$13))))</f>
        <v/>
      </c>
      <c r="D220" s="97">
        <f>IF(B220="","",I219)</f>
        <v/>
      </c>
      <c r="E220" s="98">
        <f>IF(B220="","",IF(OR(B220=$C$23,$I$18&gt;ROUND((1+$I$17)*I219,2)),ROUND((1+$I$17)*I219,2),$I$18))</f>
        <v/>
      </c>
      <c r="F220" s="47" t="n"/>
      <c r="G220" s="98">
        <f>IF(B220="","",ROUND($I$17*I219,2))</f>
        <v/>
      </c>
      <c r="H220" s="98">
        <f>IF(B220="","",E220-G220+F220)</f>
        <v/>
      </c>
      <c r="I220" s="100">
        <f>IF(B220="","",I219-H220)</f>
        <v/>
      </c>
    </row>
    <row r="221" ht="18" customHeight="1" s="76">
      <c r="A221" s="5" t="n"/>
      <c r="B221" s="60">
        <f>IF(I220="","",IF(OR(B220&gt;=$C$23,ROUND(I220,2)&lt;=0),"",B220+1))</f>
        <v/>
      </c>
      <c r="C221" s="96">
        <f>IF(B221="","",IF(MONTH(DATE(YEAR($I$13),MONTH($I$13)+(B221-1),DAY($I$13)))&gt;(MONTH($I$13)+MOD((B221-1),12)),DATE(YEAR($I$13),MONTH($I$13)+(B221-1)+1,0),DATE(YEAR($I$13),MONTH($I$13)+(B221-1),DAY($I$13))))</f>
        <v/>
      </c>
      <c r="D221" s="97">
        <f>IF(B221="","",I220)</f>
        <v/>
      </c>
      <c r="E221" s="98">
        <f>IF(B221="","",IF(OR(B221=$C$23,$I$18&gt;ROUND((1+$I$17)*I220,2)),ROUND((1+$I$17)*I220,2),$I$18))</f>
        <v/>
      </c>
      <c r="F221" s="47" t="n"/>
      <c r="G221" s="98">
        <f>IF(B221="","",ROUND($I$17*I220,2))</f>
        <v/>
      </c>
      <c r="H221" s="98">
        <f>IF(B221="","",E221-G221+F221)</f>
        <v/>
      </c>
      <c r="I221" s="100">
        <f>IF(B221="","",I220-H221)</f>
        <v/>
      </c>
    </row>
    <row r="222" ht="18" customHeight="1" s="76">
      <c r="A222" s="5" t="n"/>
      <c r="B222" s="60">
        <f>IF(I221="","",IF(OR(B221&gt;=$C$23,ROUND(I221,2)&lt;=0),"",B221+1))</f>
        <v/>
      </c>
      <c r="C222" s="96">
        <f>IF(B222="","",IF(MONTH(DATE(YEAR($I$13),MONTH($I$13)+(B222-1),DAY($I$13)))&gt;(MONTH($I$13)+MOD((B222-1),12)),DATE(YEAR($I$13),MONTH($I$13)+(B222-1)+1,0),DATE(YEAR($I$13),MONTH($I$13)+(B222-1),DAY($I$13))))</f>
        <v/>
      </c>
      <c r="D222" s="97">
        <f>IF(B222="","",I221)</f>
        <v/>
      </c>
      <c r="E222" s="98">
        <f>IF(B222="","",IF(OR(B222=$C$23,$I$18&gt;ROUND((1+$I$17)*I221,2)),ROUND((1+$I$17)*I221,2),$I$18))</f>
        <v/>
      </c>
      <c r="F222" s="47" t="n"/>
      <c r="G222" s="98">
        <f>IF(B222="","",ROUND($I$17*I221,2))</f>
        <v/>
      </c>
      <c r="H222" s="98">
        <f>IF(B222="","",E222-G222+F222)</f>
        <v/>
      </c>
      <c r="I222" s="100">
        <f>IF(B222="","",I221-H222)</f>
        <v/>
      </c>
    </row>
    <row r="223" ht="18" customHeight="1" s="76">
      <c r="A223" s="5" t="n"/>
      <c r="B223" s="60">
        <f>IF(I222="","",IF(OR(B222&gt;=$C$23,ROUND(I222,2)&lt;=0),"",B222+1))</f>
        <v/>
      </c>
      <c r="C223" s="96">
        <f>IF(B223="","",IF(MONTH(DATE(YEAR($I$13),MONTH($I$13)+(B223-1),DAY($I$13)))&gt;(MONTH($I$13)+MOD((B223-1),12)),DATE(YEAR($I$13),MONTH($I$13)+(B223-1)+1,0),DATE(YEAR($I$13),MONTH($I$13)+(B223-1),DAY($I$13))))</f>
        <v/>
      </c>
      <c r="D223" s="97">
        <f>IF(B223="","",I222)</f>
        <v/>
      </c>
      <c r="E223" s="98">
        <f>IF(B223="","",IF(OR(B223=$C$23,$I$18&gt;ROUND((1+$I$17)*I222,2)),ROUND((1+$I$17)*I222,2),$I$18))</f>
        <v/>
      </c>
      <c r="F223" s="47" t="n"/>
      <c r="G223" s="98">
        <f>IF(B223="","",ROUND($I$17*I222,2))</f>
        <v/>
      </c>
      <c r="H223" s="98">
        <f>IF(B223="","",E223-G223+F223)</f>
        <v/>
      </c>
      <c r="I223" s="100">
        <f>IF(B223="","",I222-H223)</f>
        <v/>
      </c>
    </row>
    <row r="224" ht="18" customHeight="1" s="76">
      <c r="A224" s="5" t="n"/>
      <c r="B224" s="60">
        <f>IF(I223="","",IF(OR(B223&gt;=$C$23,ROUND(I223,2)&lt;=0),"",B223+1))</f>
        <v/>
      </c>
      <c r="C224" s="96">
        <f>IF(B224="","",IF(MONTH(DATE(YEAR($I$13),MONTH($I$13)+(B224-1),DAY($I$13)))&gt;(MONTH($I$13)+MOD((B224-1),12)),DATE(YEAR($I$13),MONTH($I$13)+(B224-1)+1,0),DATE(YEAR($I$13),MONTH($I$13)+(B224-1),DAY($I$13))))</f>
        <v/>
      </c>
      <c r="D224" s="97">
        <f>IF(B224="","",I223)</f>
        <v/>
      </c>
      <c r="E224" s="98">
        <f>IF(B224="","",IF(OR(B224=$C$23,$I$18&gt;ROUND((1+$I$17)*I223,2)),ROUND((1+$I$17)*I223,2),$I$18))</f>
        <v/>
      </c>
      <c r="F224" s="47" t="n"/>
      <c r="G224" s="98">
        <f>IF(B224="","",ROUND($I$17*I223,2))</f>
        <v/>
      </c>
      <c r="H224" s="98">
        <f>IF(B224="","",E224-G224+F224)</f>
        <v/>
      </c>
      <c r="I224" s="100">
        <f>IF(B224="","",I223-H224)</f>
        <v/>
      </c>
    </row>
    <row r="225" ht="18" customHeight="1" s="76">
      <c r="A225" s="5" t="n"/>
      <c r="B225" s="60">
        <f>IF(I224="","",IF(OR(B224&gt;=$C$23,ROUND(I224,2)&lt;=0),"",B224+1))</f>
        <v/>
      </c>
      <c r="C225" s="96">
        <f>IF(B225="","",IF(MONTH(DATE(YEAR($I$13),MONTH($I$13)+(B225-1),DAY($I$13)))&gt;(MONTH($I$13)+MOD((B225-1),12)),DATE(YEAR($I$13),MONTH($I$13)+(B225-1)+1,0),DATE(YEAR($I$13),MONTH($I$13)+(B225-1),DAY($I$13))))</f>
        <v/>
      </c>
      <c r="D225" s="97">
        <f>IF(B225="","",I224)</f>
        <v/>
      </c>
      <c r="E225" s="98">
        <f>IF(B225="","",IF(OR(B225=$C$23,$I$18&gt;ROUND((1+$I$17)*I224,2)),ROUND((1+$I$17)*I224,2),$I$18))</f>
        <v/>
      </c>
      <c r="F225" s="47" t="n"/>
      <c r="G225" s="98">
        <f>IF(B225="","",ROUND($I$17*I224,2))</f>
        <v/>
      </c>
      <c r="H225" s="98">
        <f>IF(B225="","",E225-G225+F225)</f>
        <v/>
      </c>
      <c r="I225" s="100">
        <f>IF(B225="","",I224-H225)</f>
        <v/>
      </c>
    </row>
    <row r="226" ht="18" customHeight="1" s="76">
      <c r="A226" s="5" t="n"/>
      <c r="B226" s="60">
        <f>IF(I225="","",IF(OR(B225&gt;=$C$23,ROUND(I225,2)&lt;=0),"",B225+1))</f>
        <v/>
      </c>
      <c r="C226" s="96">
        <f>IF(B226="","",IF(MONTH(DATE(YEAR($I$13),MONTH($I$13)+(B226-1),DAY($I$13)))&gt;(MONTH($I$13)+MOD((B226-1),12)),DATE(YEAR($I$13),MONTH($I$13)+(B226-1)+1,0),DATE(YEAR($I$13),MONTH($I$13)+(B226-1),DAY($I$13))))</f>
        <v/>
      </c>
      <c r="D226" s="97">
        <f>IF(B226="","",I225)</f>
        <v/>
      </c>
      <c r="E226" s="98">
        <f>IF(B226="","",IF(OR(B226=$C$23,$I$18&gt;ROUND((1+$I$17)*I225,2)),ROUND((1+$I$17)*I225,2),$I$18))</f>
        <v/>
      </c>
      <c r="F226" s="47" t="n"/>
      <c r="G226" s="98">
        <f>IF(B226="","",ROUND($I$17*I225,2))</f>
        <v/>
      </c>
      <c r="H226" s="98">
        <f>IF(B226="","",E226-G226+F226)</f>
        <v/>
      </c>
      <c r="I226" s="100">
        <f>IF(B226="","",I225-H226)</f>
        <v/>
      </c>
    </row>
    <row r="227" ht="18" customHeight="1" s="76">
      <c r="A227" s="5" t="n"/>
      <c r="B227" s="60">
        <f>IF(I226="","",IF(OR(B226&gt;=$C$23,ROUND(I226,2)&lt;=0),"",B226+1))</f>
        <v/>
      </c>
      <c r="C227" s="96">
        <f>IF(B227="","",IF(MONTH(DATE(YEAR($I$13),MONTH($I$13)+(B227-1),DAY($I$13)))&gt;(MONTH($I$13)+MOD((B227-1),12)),DATE(YEAR($I$13),MONTH($I$13)+(B227-1)+1,0),DATE(YEAR($I$13),MONTH($I$13)+(B227-1),DAY($I$13))))</f>
        <v/>
      </c>
      <c r="D227" s="97">
        <f>IF(B227="","",I226)</f>
        <v/>
      </c>
      <c r="E227" s="98">
        <f>IF(B227="","",IF(OR(B227=$C$23,$I$18&gt;ROUND((1+$I$17)*I226,2)),ROUND((1+$I$17)*I226,2),$I$18))</f>
        <v/>
      </c>
      <c r="F227" s="47" t="n"/>
      <c r="G227" s="98">
        <f>IF(B227="","",ROUND($I$17*I226,2))</f>
        <v/>
      </c>
      <c r="H227" s="98">
        <f>IF(B227="","",E227-G227+F227)</f>
        <v/>
      </c>
      <c r="I227" s="100">
        <f>IF(B227="","",I226-H227)</f>
        <v/>
      </c>
    </row>
    <row r="228" ht="18" customHeight="1" s="76">
      <c r="A228" s="5" t="n"/>
      <c r="B228" s="60">
        <f>IF(I227="","",IF(OR(B227&gt;=$C$23,ROUND(I227,2)&lt;=0),"",B227+1))</f>
        <v/>
      </c>
      <c r="C228" s="96">
        <f>IF(B228="","",IF(MONTH(DATE(YEAR($I$13),MONTH($I$13)+(B228-1),DAY($I$13)))&gt;(MONTH($I$13)+MOD((B228-1),12)),DATE(YEAR($I$13),MONTH($I$13)+(B228-1)+1,0),DATE(YEAR($I$13),MONTH($I$13)+(B228-1),DAY($I$13))))</f>
        <v/>
      </c>
      <c r="D228" s="97">
        <f>IF(B228="","",I227)</f>
        <v/>
      </c>
      <c r="E228" s="98">
        <f>IF(B228="","",IF(OR(B228=$C$23,$I$18&gt;ROUND((1+$I$17)*I227,2)),ROUND((1+$I$17)*I227,2),$I$18))</f>
        <v/>
      </c>
      <c r="F228" s="47" t="n"/>
      <c r="G228" s="98">
        <f>IF(B228="","",ROUND($I$17*I227,2))</f>
        <v/>
      </c>
      <c r="H228" s="98">
        <f>IF(B228="","",E228-G228+F228)</f>
        <v/>
      </c>
      <c r="I228" s="100">
        <f>IF(B228="","",I227-H228)</f>
        <v/>
      </c>
    </row>
    <row r="229" ht="18" customHeight="1" s="76">
      <c r="A229" s="5" t="n"/>
      <c r="B229" s="60">
        <f>IF(I228="","",IF(OR(B228&gt;=$C$23,ROUND(I228,2)&lt;=0),"",B228+1))</f>
        <v/>
      </c>
      <c r="C229" s="96">
        <f>IF(B229="","",IF(MONTH(DATE(YEAR($I$13),MONTH($I$13)+(B229-1),DAY($I$13)))&gt;(MONTH($I$13)+MOD((B229-1),12)),DATE(YEAR($I$13),MONTH($I$13)+(B229-1)+1,0),DATE(YEAR($I$13),MONTH($I$13)+(B229-1),DAY($I$13))))</f>
        <v/>
      </c>
      <c r="D229" s="97">
        <f>IF(B229="","",I228)</f>
        <v/>
      </c>
      <c r="E229" s="98">
        <f>IF(B229="","",IF(OR(B229=$C$23,$I$18&gt;ROUND((1+$I$17)*I228,2)),ROUND((1+$I$17)*I228,2),$I$18))</f>
        <v/>
      </c>
      <c r="F229" s="47" t="n"/>
      <c r="G229" s="98">
        <f>IF(B229="","",ROUND($I$17*I228,2))</f>
        <v/>
      </c>
      <c r="H229" s="98">
        <f>IF(B229="","",E229-G229+F229)</f>
        <v/>
      </c>
      <c r="I229" s="100">
        <f>IF(B229="","",I228-H229)</f>
        <v/>
      </c>
    </row>
    <row r="230" ht="18" customHeight="1" s="76">
      <c r="A230" s="5" t="n"/>
      <c r="B230" s="60">
        <f>IF(I229="","",IF(OR(B229&gt;=$C$23,ROUND(I229,2)&lt;=0),"",B229+1))</f>
        <v/>
      </c>
      <c r="C230" s="96">
        <f>IF(B230="","",IF(MONTH(DATE(YEAR($I$13),MONTH($I$13)+(B230-1),DAY($I$13)))&gt;(MONTH($I$13)+MOD((B230-1),12)),DATE(YEAR($I$13),MONTH($I$13)+(B230-1)+1,0),DATE(YEAR($I$13),MONTH($I$13)+(B230-1),DAY($I$13))))</f>
        <v/>
      </c>
      <c r="D230" s="97">
        <f>IF(B230="","",I229)</f>
        <v/>
      </c>
      <c r="E230" s="98">
        <f>IF(B230="","",IF(OR(B230=$C$23,$I$18&gt;ROUND((1+$I$17)*I229,2)),ROUND((1+$I$17)*I229,2),$I$18))</f>
        <v/>
      </c>
      <c r="F230" s="47" t="n"/>
      <c r="G230" s="98">
        <f>IF(B230="","",ROUND($I$17*I229,2))</f>
        <v/>
      </c>
      <c r="H230" s="98">
        <f>IF(B230="","",E230-G230+F230)</f>
        <v/>
      </c>
      <c r="I230" s="100">
        <f>IF(B230="","",I229-H230)</f>
        <v/>
      </c>
    </row>
    <row r="231" ht="18" customHeight="1" s="76">
      <c r="A231" s="5" t="n"/>
      <c r="B231" s="60">
        <f>IF(I230="","",IF(OR(B230&gt;=$C$23,ROUND(I230,2)&lt;=0),"",B230+1))</f>
        <v/>
      </c>
      <c r="C231" s="96">
        <f>IF(B231="","",IF(MONTH(DATE(YEAR($I$13),MONTH($I$13)+(B231-1),DAY($I$13)))&gt;(MONTH($I$13)+MOD((B231-1),12)),DATE(YEAR($I$13),MONTH($I$13)+(B231-1)+1,0),DATE(YEAR($I$13),MONTH($I$13)+(B231-1),DAY($I$13))))</f>
        <v/>
      </c>
      <c r="D231" s="97">
        <f>IF(B231="","",I230)</f>
        <v/>
      </c>
      <c r="E231" s="98">
        <f>IF(B231="","",IF(OR(B231=$C$23,$I$18&gt;ROUND((1+$I$17)*I230,2)),ROUND((1+$I$17)*I230,2),$I$18))</f>
        <v/>
      </c>
      <c r="F231" s="47" t="n"/>
      <c r="G231" s="98">
        <f>IF(B231="","",ROUND($I$17*I230,2))</f>
        <v/>
      </c>
      <c r="H231" s="98">
        <f>IF(B231="","",E231-G231+F231)</f>
        <v/>
      </c>
      <c r="I231" s="100">
        <f>IF(B231="","",I230-H231)</f>
        <v/>
      </c>
    </row>
    <row r="232" ht="18" customHeight="1" s="76">
      <c r="A232" s="5" t="n"/>
      <c r="B232" s="60">
        <f>IF(I231="","",IF(OR(B231&gt;=$C$23,ROUND(I231,2)&lt;=0),"",B231+1))</f>
        <v/>
      </c>
      <c r="C232" s="96">
        <f>IF(B232="","",IF(MONTH(DATE(YEAR($I$13),MONTH($I$13)+(B232-1),DAY($I$13)))&gt;(MONTH($I$13)+MOD((B232-1),12)),DATE(YEAR($I$13),MONTH($I$13)+(B232-1)+1,0),DATE(YEAR($I$13),MONTH($I$13)+(B232-1),DAY($I$13))))</f>
        <v/>
      </c>
      <c r="D232" s="97">
        <f>IF(B232="","",I231)</f>
        <v/>
      </c>
      <c r="E232" s="98">
        <f>IF(B232="","",IF(OR(B232=$C$23,$I$18&gt;ROUND((1+$I$17)*I231,2)),ROUND((1+$I$17)*I231,2),$I$18))</f>
        <v/>
      </c>
      <c r="F232" s="47" t="n"/>
      <c r="G232" s="98">
        <f>IF(B232="","",ROUND($I$17*I231,2))</f>
        <v/>
      </c>
      <c r="H232" s="98">
        <f>IF(B232="","",E232-G232+F232)</f>
        <v/>
      </c>
      <c r="I232" s="100">
        <f>IF(B232="","",I231-H232)</f>
        <v/>
      </c>
    </row>
    <row r="233" ht="18" customHeight="1" s="76">
      <c r="A233" s="5" t="n"/>
      <c r="B233" s="60">
        <f>IF(I232="","",IF(OR(B232&gt;=$C$23,ROUND(I232,2)&lt;=0),"",B232+1))</f>
        <v/>
      </c>
      <c r="C233" s="96">
        <f>IF(B233="","",IF(MONTH(DATE(YEAR($I$13),MONTH($I$13)+(B233-1),DAY($I$13)))&gt;(MONTH($I$13)+MOD((B233-1),12)),DATE(YEAR($I$13),MONTH($I$13)+(B233-1)+1,0),DATE(YEAR($I$13),MONTH($I$13)+(B233-1),DAY($I$13))))</f>
        <v/>
      </c>
      <c r="D233" s="97">
        <f>IF(B233="","",I232)</f>
        <v/>
      </c>
      <c r="E233" s="98">
        <f>IF(B233="","",IF(OR(B233=$C$23,$I$18&gt;ROUND((1+$I$17)*I232,2)),ROUND((1+$I$17)*I232,2),$I$18))</f>
        <v/>
      </c>
      <c r="F233" s="47" t="n"/>
      <c r="G233" s="98">
        <f>IF(B233="","",ROUND($I$17*I232,2))</f>
        <v/>
      </c>
      <c r="H233" s="98">
        <f>IF(B233="","",E233-G233+F233)</f>
        <v/>
      </c>
      <c r="I233" s="100">
        <f>IF(B233="","",I232-H233)</f>
        <v/>
      </c>
    </row>
    <row r="234" ht="18" customHeight="1" s="76">
      <c r="A234" s="5" t="n"/>
      <c r="B234" s="60">
        <f>IF(I233="","",IF(OR(B233&gt;=$C$23,ROUND(I233,2)&lt;=0),"",B233+1))</f>
        <v/>
      </c>
      <c r="C234" s="96">
        <f>IF(B234="","",IF(MONTH(DATE(YEAR($I$13),MONTH($I$13)+(B234-1),DAY($I$13)))&gt;(MONTH($I$13)+MOD((B234-1),12)),DATE(YEAR($I$13),MONTH($I$13)+(B234-1)+1,0),DATE(YEAR($I$13),MONTH($I$13)+(B234-1),DAY($I$13))))</f>
        <v/>
      </c>
      <c r="D234" s="97">
        <f>IF(B234="","",I233)</f>
        <v/>
      </c>
      <c r="E234" s="98">
        <f>IF(B234="","",IF(OR(B234=$C$23,$I$18&gt;ROUND((1+$I$17)*I233,2)),ROUND((1+$I$17)*I233,2),$I$18))</f>
        <v/>
      </c>
      <c r="F234" s="47" t="n"/>
      <c r="G234" s="98">
        <f>IF(B234="","",ROUND($I$17*I233,2))</f>
        <v/>
      </c>
      <c r="H234" s="98">
        <f>IF(B234="","",E234-G234+F234)</f>
        <v/>
      </c>
      <c r="I234" s="100">
        <f>IF(B234="","",I233-H234)</f>
        <v/>
      </c>
    </row>
    <row r="235" ht="18" customHeight="1" s="76">
      <c r="A235" s="5" t="n"/>
      <c r="B235" s="60">
        <f>IF(I234="","",IF(OR(B234&gt;=$C$23,ROUND(I234,2)&lt;=0),"",B234+1))</f>
        <v/>
      </c>
      <c r="C235" s="96">
        <f>IF(B235="","",IF(MONTH(DATE(YEAR($I$13),MONTH($I$13)+(B235-1),DAY($I$13)))&gt;(MONTH($I$13)+MOD((B235-1),12)),DATE(YEAR($I$13),MONTH($I$13)+(B235-1)+1,0),DATE(YEAR($I$13),MONTH($I$13)+(B235-1),DAY($I$13))))</f>
        <v/>
      </c>
      <c r="D235" s="97">
        <f>IF(B235="","",I234)</f>
        <v/>
      </c>
      <c r="E235" s="98">
        <f>IF(B235="","",IF(OR(B235=$C$23,$I$18&gt;ROUND((1+$I$17)*I234,2)),ROUND((1+$I$17)*I234,2),$I$18))</f>
        <v/>
      </c>
      <c r="F235" s="47" t="n"/>
      <c r="G235" s="98">
        <f>IF(B235="","",ROUND($I$17*I234,2))</f>
        <v/>
      </c>
      <c r="H235" s="98">
        <f>IF(B235="","",E235-G235+F235)</f>
        <v/>
      </c>
      <c r="I235" s="100">
        <f>IF(B235="","",I234-H235)</f>
        <v/>
      </c>
    </row>
    <row r="236" ht="18" customHeight="1" s="76">
      <c r="A236" s="5" t="n"/>
      <c r="B236" s="60">
        <f>IF(I235="","",IF(OR(B235&gt;=$C$23,ROUND(I235,2)&lt;=0),"",B235+1))</f>
        <v/>
      </c>
      <c r="C236" s="96">
        <f>IF(B236="","",IF(MONTH(DATE(YEAR($I$13),MONTH($I$13)+(B236-1),DAY($I$13)))&gt;(MONTH($I$13)+MOD((B236-1),12)),DATE(YEAR($I$13),MONTH($I$13)+(B236-1)+1,0),DATE(YEAR($I$13),MONTH($I$13)+(B236-1),DAY($I$13))))</f>
        <v/>
      </c>
      <c r="D236" s="97">
        <f>IF(B236="","",I235)</f>
        <v/>
      </c>
      <c r="E236" s="98">
        <f>IF(B236="","",IF(OR(B236=$C$23,$I$18&gt;ROUND((1+$I$17)*I235,2)),ROUND((1+$I$17)*I235,2),$I$18))</f>
        <v/>
      </c>
      <c r="F236" s="47" t="n"/>
      <c r="G236" s="98">
        <f>IF(B236="","",ROUND($I$17*I235,2))</f>
        <v/>
      </c>
      <c r="H236" s="98">
        <f>IF(B236="","",E236-G236+F236)</f>
        <v/>
      </c>
      <c r="I236" s="100">
        <f>IF(B236="","",I235-H236)</f>
        <v/>
      </c>
    </row>
    <row r="237" ht="18" customHeight="1" s="76">
      <c r="A237" s="5" t="n"/>
      <c r="B237" s="60">
        <f>IF(I236="","",IF(OR(B236&gt;=$C$23,ROUND(I236,2)&lt;=0),"",B236+1))</f>
        <v/>
      </c>
      <c r="C237" s="96">
        <f>IF(B237="","",IF(MONTH(DATE(YEAR($I$13),MONTH($I$13)+(B237-1),DAY($I$13)))&gt;(MONTH($I$13)+MOD((B237-1),12)),DATE(YEAR($I$13),MONTH($I$13)+(B237-1)+1,0),DATE(YEAR($I$13),MONTH($I$13)+(B237-1),DAY($I$13))))</f>
        <v/>
      </c>
      <c r="D237" s="97">
        <f>IF(B237="","",I236)</f>
        <v/>
      </c>
      <c r="E237" s="98">
        <f>IF(B237="","",IF(OR(B237=$C$23,$I$18&gt;ROUND((1+$I$17)*I236,2)),ROUND((1+$I$17)*I236,2),$I$18))</f>
        <v/>
      </c>
      <c r="F237" s="47" t="n"/>
      <c r="G237" s="98">
        <f>IF(B237="","",ROUND($I$17*I236,2))</f>
        <v/>
      </c>
      <c r="H237" s="98">
        <f>IF(B237="","",E237-G237+F237)</f>
        <v/>
      </c>
      <c r="I237" s="100">
        <f>IF(B237="","",I236-H237)</f>
        <v/>
      </c>
    </row>
    <row r="238" ht="18" customHeight="1" s="76">
      <c r="A238" s="5" t="n"/>
      <c r="B238" s="60">
        <f>IF(I237="","",IF(OR(B237&gt;=$C$23,ROUND(I237,2)&lt;=0),"",B237+1))</f>
        <v/>
      </c>
      <c r="C238" s="96">
        <f>IF(B238="","",IF(MONTH(DATE(YEAR($I$13),MONTH($I$13)+(B238-1),DAY($I$13)))&gt;(MONTH($I$13)+MOD((B238-1),12)),DATE(YEAR($I$13),MONTH($I$13)+(B238-1)+1,0),DATE(YEAR($I$13),MONTH($I$13)+(B238-1),DAY($I$13))))</f>
        <v/>
      </c>
      <c r="D238" s="97">
        <f>IF(B238="","",I237)</f>
        <v/>
      </c>
      <c r="E238" s="98">
        <f>IF(B238="","",IF(OR(B238=$C$23,$I$18&gt;ROUND((1+$I$17)*I237,2)),ROUND((1+$I$17)*I237,2),$I$18))</f>
        <v/>
      </c>
      <c r="F238" s="47" t="n"/>
      <c r="G238" s="98">
        <f>IF(B238="","",ROUND($I$17*I237,2))</f>
        <v/>
      </c>
      <c r="H238" s="98">
        <f>IF(B238="","",E238-G238+F238)</f>
        <v/>
      </c>
      <c r="I238" s="100">
        <f>IF(B238="","",I237-H238)</f>
        <v/>
      </c>
    </row>
    <row r="239" ht="18" customHeight="1" s="76">
      <c r="A239" s="5" t="n"/>
      <c r="B239" s="60">
        <f>IF(I238="","",IF(OR(B238&gt;=$C$23,ROUND(I238,2)&lt;=0),"",B238+1))</f>
        <v/>
      </c>
      <c r="C239" s="96">
        <f>IF(B239="","",IF(MONTH(DATE(YEAR($I$13),MONTH($I$13)+(B239-1),DAY($I$13)))&gt;(MONTH($I$13)+MOD((B239-1),12)),DATE(YEAR($I$13),MONTH($I$13)+(B239-1)+1,0),DATE(YEAR($I$13),MONTH($I$13)+(B239-1),DAY($I$13))))</f>
        <v/>
      </c>
      <c r="D239" s="97">
        <f>IF(B239="","",I238)</f>
        <v/>
      </c>
      <c r="E239" s="98">
        <f>IF(B239="","",IF(OR(B239=$C$23,$I$18&gt;ROUND((1+$I$17)*I238,2)),ROUND((1+$I$17)*I238,2),$I$18))</f>
        <v/>
      </c>
      <c r="F239" s="47" t="n"/>
      <c r="G239" s="98">
        <f>IF(B239="","",ROUND($I$17*I238,2))</f>
        <v/>
      </c>
      <c r="H239" s="98">
        <f>IF(B239="","",E239-G239+F239)</f>
        <v/>
      </c>
      <c r="I239" s="100">
        <f>IF(B239="","",I238-H239)</f>
        <v/>
      </c>
    </row>
    <row r="240" ht="18" customHeight="1" s="76">
      <c r="A240" s="5" t="n"/>
      <c r="B240" s="60">
        <f>IF(I239="","",IF(OR(B239&gt;=$C$23,ROUND(I239,2)&lt;=0),"",B239+1))</f>
        <v/>
      </c>
      <c r="C240" s="96">
        <f>IF(B240="","",IF(MONTH(DATE(YEAR($I$13),MONTH($I$13)+(B240-1),DAY($I$13)))&gt;(MONTH($I$13)+MOD((B240-1),12)),DATE(YEAR($I$13),MONTH($I$13)+(B240-1)+1,0),DATE(YEAR($I$13),MONTH($I$13)+(B240-1),DAY($I$13))))</f>
        <v/>
      </c>
      <c r="D240" s="97">
        <f>IF(B240="","",I239)</f>
        <v/>
      </c>
      <c r="E240" s="98">
        <f>IF(B240="","",IF(OR(B240=$C$23,$I$18&gt;ROUND((1+$I$17)*I239,2)),ROUND((1+$I$17)*I239,2),$I$18))</f>
        <v/>
      </c>
      <c r="F240" s="47" t="n"/>
      <c r="G240" s="98">
        <f>IF(B240="","",ROUND($I$17*I239,2))</f>
        <v/>
      </c>
      <c r="H240" s="98">
        <f>IF(B240="","",E240-G240+F240)</f>
        <v/>
      </c>
      <c r="I240" s="100">
        <f>IF(B240="","",I239-H240)</f>
        <v/>
      </c>
    </row>
    <row r="241" ht="18" customHeight="1" s="76">
      <c r="A241" s="5" t="n"/>
      <c r="B241" s="60">
        <f>IF(I240="","",IF(OR(B240&gt;=$C$23,ROUND(I240,2)&lt;=0),"",B240+1))</f>
        <v/>
      </c>
      <c r="C241" s="96">
        <f>IF(B241="","",IF(MONTH(DATE(YEAR($I$13),MONTH($I$13)+(B241-1),DAY($I$13)))&gt;(MONTH($I$13)+MOD((B241-1),12)),DATE(YEAR($I$13),MONTH($I$13)+(B241-1)+1,0),DATE(YEAR($I$13),MONTH($I$13)+(B241-1),DAY($I$13))))</f>
        <v/>
      </c>
      <c r="D241" s="97">
        <f>IF(B241="","",I240)</f>
        <v/>
      </c>
      <c r="E241" s="98">
        <f>IF(B241="","",IF(OR(B241=$C$23,$I$18&gt;ROUND((1+$I$17)*I240,2)),ROUND((1+$I$17)*I240,2),$I$18))</f>
        <v/>
      </c>
      <c r="F241" s="47" t="n"/>
      <c r="G241" s="98">
        <f>IF(B241="","",ROUND($I$17*I240,2))</f>
        <v/>
      </c>
      <c r="H241" s="98">
        <f>IF(B241="","",E241-G241+F241)</f>
        <v/>
      </c>
      <c r="I241" s="100">
        <f>IF(B241="","",I240-H241)</f>
        <v/>
      </c>
    </row>
    <row r="242" ht="18" customHeight="1" s="76">
      <c r="A242" s="5" t="n"/>
      <c r="B242" s="60">
        <f>IF(I241="","",IF(OR(B241&gt;=$C$23,ROUND(I241,2)&lt;=0),"",B241+1))</f>
        <v/>
      </c>
      <c r="C242" s="96">
        <f>IF(B242="","",IF(MONTH(DATE(YEAR($I$13),MONTH($I$13)+(B242-1),DAY($I$13)))&gt;(MONTH($I$13)+MOD((B242-1),12)),DATE(YEAR($I$13),MONTH($I$13)+(B242-1)+1,0),DATE(YEAR($I$13),MONTH($I$13)+(B242-1),DAY($I$13))))</f>
        <v/>
      </c>
      <c r="D242" s="97">
        <f>IF(B242="","",I241)</f>
        <v/>
      </c>
      <c r="E242" s="98">
        <f>IF(B242="","",IF(OR(B242=$C$23,$I$18&gt;ROUND((1+$I$17)*I241,2)),ROUND((1+$I$17)*I241,2),$I$18))</f>
        <v/>
      </c>
      <c r="F242" s="47" t="n"/>
      <c r="G242" s="98">
        <f>IF(B242="","",ROUND($I$17*I241,2))</f>
        <v/>
      </c>
      <c r="H242" s="98">
        <f>IF(B242="","",E242-G242+F242)</f>
        <v/>
      </c>
      <c r="I242" s="100">
        <f>IF(B242="","",I241-H242)</f>
        <v/>
      </c>
    </row>
    <row r="243" ht="18" customHeight="1" s="76">
      <c r="A243" s="5" t="n"/>
      <c r="B243" s="60">
        <f>IF(I242="","",IF(OR(B242&gt;=$C$23,ROUND(I242,2)&lt;=0),"",B242+1))</f>
        <v/>
      </c>
      <c r="C243" s="96">
        <f>IF(B243="","",IF(MONTH(DATE(YEAR($I$13),MONTH($I$13)+(B243-1),DAY($I$13)))&gt;(MONTH($I$13)+MOD((B243-1),12)),DATE(YEAR($I$13),MONTH($I$13)+(B243-1)+1,0),DATE(YEAR($I$13),MONTH($I$13)+(B243-1),DAY($I$13))))</f>
        <v/>
      </c>
      <c r="D243" s="97">
        <f>IF(B243="","",I242)</f>
        <v/>
      </c>
      <c r="E243" s="98">
        <f>IF(B243="","",IF(OR(B243=$C$23,$I$18&gt;ROUND((1+$I$17)*I242,2)),ROUND((1+$I$17)*I242,2),$I$18))</f>
        <v/>
      </c>
      <c r="F243" s="47" t="n"/>
      <c r="G243" s="98">
        <f>IF(B243="","",ROUND($I$17*I242,2))</f>
        <v/>
      </c>
      <c r="H243" s="98">
        <f>IF(B243="","",E243-G243+F243)</f>
        <v/>
      </c>
      <c r="I243" s="100">
        <f>IF(B243="","",I242-H243)</f>
        <v/>
      </c>
    </row>
    <row r="244" ht="18" customHeight="1" s="76">
      <c r="A244" s="5" t="n"/>
      <c r="B244" s="60">
        <f>IF(I243="","",IF(OR(B243&gt;=$C$23,ROUND(I243,2)&lt;=0),"",B243+1))</f>
        <v/>
      </c>
      <c r="C244" s="96">
        <f>IF(B244="","",IF(MONTH(DATE(YEAR($I$13),MONTH($I$13)+(B244-1),DAY($I$13)))&gt;(MONTH($I$13)+MOD((B244-1),12)),DATE(YEAR($I$13),MONTH($I$13)+(B244-1)+1,0),DATE(YEAR($I$13),MONTH($I$13)+(B244-1),DAY($I$13))))</f>
        <v/>
      </c>
      <c r="D244" s="97">
        <f>IF(B244="","",I243)</f>
        <v/>
      </c>
      <c r="E244" s="98">
        <f>IF(B244="","",IF(OR(B244=$C$23,$I$18&gt;ROUND((1+$I$17)*I243,2)),ROUND((1+$I$17)*I243,2),$I$18))</f>
        <v/>
      </c>
      <c r="F244" s="47" t="n"/>
      <c r="G244" s="98">
        <f>IF(B244="","",ROUND($I$17*I243,2))</f>
        <v/>
      </c>
      <c r="H244" s="98">
        <f>IF(B244="","",E244-G244+F244)</f>
        <v/>
      </c>
      <c r="I244" s="100">
        <f>IF(B244="","",I243-H244)</f>
        <v/>
      </c>
    </row>
    <row r="245" ht="18" customHeight="1" s="76">
      <c r="A245" s="5" t="n"/>
      <c r="B245" s="60">
        <f>IF(I244="","",IF(OR(B244&gt;=$C$23,ROUND(I244,2)&lt;=0),"",B244+1))</f>
        <v/>
      </c>
      <c r="C245" s="96">
        <f>IF(B245="","",IF(MONTH(DATE(YEAR($I$13),MONTH($I$13)+(B245-1),DAY($I$13)))&gt;(MONTH($I$13)+MOD((B245-1),12)),DATE(YEAR($I$13),MONTH($I$13)+(B245-1)+1,0),DATE(YEAR($I$13),MONTH($I$13)+(B245-1),DAY($I$13))))</f>
        <v/>
      </c>
      <c r="D245" s="97">
        <f>IF(B245="","",I244)</f>
        <v/>
      </c>
      <c r="E245" s="98">
        <f>IF(B245="","",IF(OR(B245=$C$23,$I$18&gt;ROUND((1+$I$17)*I244,2)),ROUND((1+$I$17)*I244,2),$I$18))</f>
        <v/>
      </c>
      <c r="F245" s="47" t="n"/>
      <c r="G245" s="98">
        <f>IF(B245="","",ROUND($I$17*I244,2))</f>
        <v/>
      </c>
      <c r="H245" s="98">
        <f>IF(B245="","",E245-G245+F245)</f>
        <v/>
      </c>
      <c r="I245" s="100">
        <f>IF(B245="","",I244-H245)</f>
        <v/>
      </c>
    </row>
    <row r="246" ht="18" customHeight="1" s="76">
      <c r="A246" s="5" t="n"/>
      <c r="B246" s="60">
        <f>IF(I245="","",IF(OR(B245&gt;=$C$23,ROUND(I245,2)&lt;=0),"",B245+1))</f>
        <v/>
      </c>
      <c r="C246" s="96">
        <f>IF(B246="","",IF(MONTH(DATE(YEAR($I$13),MONTH($I$13)+(B246-1),DAY($I$13)))&gt;(MONTH($I$13)+MOD((B246-1),12)),DATE(YEAR($I$13),MONTH($I$13)+(B246-1)+1,0),DATE(YEAR($I$13),MONTH($I$13)+(B246-1),DAY($I$13))))</f>
        <v/>
      </c>
      <c r="D246" s="97">
        <f>IF(B246="","",I245)</f>
        <v/>
      </c>
      <c r="E246" s="98">
        <f>IF(B246="","",IF(OR(B246=$C$23,$I$18&gt;ROUND((1+$I$17)*I245,2)),ROUND((1+$I$17)*I245,2),$I$18))</f>
        <v/>
      </c>
      <c r="F246" s="47" t="n"/>
      <c r="G246" s="98">
        <f>IF(B246="","",ROUND($I$17*I245,2))</f>
        <v/>
      </c>
      <c r="H246" s="98">
        <f>IF(B246="","",E246-G246+F246)</f>
        <v/>
      </c>
      <c r="I246" s="100">
        <f>IF(B246="","",I245-H246)</f>
        <v/>
      </c>
    </row>
    <row r="247" ht="18" customHeight="1" s="76">
      <c r="A247" s="5" t="n"/>
      <c r="B247" s="60">
        <f>IF(I246="","",IF(OR(B246&gt;=$C$23,ROUND(I246,2)&lt;=0),"",B246+1))</f>
        <v/>
      </c>
      <c r="C247" s="96">
        <f>IF(B247="","",IF(MONTH(DATE(YEAR($I$13),MONTH($I$13)+(B247-1),DAY($I$13)))&gt;(MONTH($I$13)+MOD((B247-1),12)),DATE(YEAR($I$13),MONTH($I$13)+(B247-1)+1,0),DATE(YEAR($I$13),MONTH($I$13)+(B247-1),DAY($I$13))))</f>
        <v/>
      </c>
      <c r="D247" s="97">
        <f>IF(B247="","",I246)</f>
        <v/>
      </c>
      <c r="E247" s="98">
        <f>IF(B247="","",IF(OR(B247=$C$23,$I$18&gt;ROUND((1+$I$17)*I246,2)),ROUND((1+$I$17)*I246,2),$I$18))</f>
        <v/>
      </c>
      <c r="F247" s="47" t="n"/>
      <c r="G247" s="98">
        <f>IF(B247="","",ROUND($I$17*I246,2))</f>
        <v/>
      </c>
      <c r="H247" s="98">
        <f>IF(B247="","",E247-G247+F247)</f>
        <v/>
      </c>
      <c r="I247" s="100">
        <f>IF(B247="","",I246-H247)</f>
        <v/>
      </c>
    </row>
    <row r="248" ht="18" customHeight="1" s="76">
      <c r="A248" s="5" t="n"/>
      <c r="B248" s="60">
        <f>IF(I247="","",IF(OR(B247&gt;=$C$23,ROUND(I247,2)&lt;=0),"",B247+1))</f>
        <v/>
      </c>
      <c r="C248" s="96">
        <f>IF(B248="","",IF(MONTH(DATE(YEAR($I$13),MONTH($I$13)+(B248-1),DAY($I$13)))&gt;(MONTH($I$13)+MOD((B248-1),12)),DATE(YEAR($I$13),MONTH($I$13)+(B248-1)+1,0),DATE(YEAR($I$13),MONTH($I$13)+(B248-1),DAY($I$13))))</f>
        <v/>
      </c>
      <c r="D248" s="97">
        <f>IF(B248="","",I247)</f>
        <v/>
      </c>
      <c r="E248" s="98">
        <f>IF(B248="","",IF(OR(B248=$C$23,$I$18&gt;ROUND((1+$I$17)*I247,2)),ROUND((1+$I$17)*I247,2),$I$18))</f>
        <v/>
      </c>
      <c r="F248" s="47" t="n"/>
      <c r="G248" s="98">
        <f>IF(B248="","",ROUND($I$17*I247,2))</f>
        <v/>
      </c>
      <c r="H248" s="98">
        <f>IF(B248="","",E248-G248+F248)</f>
        <v/>
      </c>
      <c r="I248" s="100">
        <f>IF(B248="","",I247-H248)</f>
        <v/>
      </c>
    </row>
    <row r="249" ht="18" customHeight="1" s="76">
      <c r="A249" s="5" t="n"/>
      <c r="B249" s="60">
        <f>IF(I248="","",IF(OR(B248&gt;=$C$23,ROUND(I248,2)&lt;=0),"",B248+1))</f>
        <v/>
      </c>
      <c r="C249" s="96">
        <f>IF(B249="","",IF(MONTH(DATE(YEAR($I$13),MONTH($I$13)+(B249-1),DAY($I$13)))&gt;(MONTH($I$13)+MOD((B249-1),12)),DATE(YEAR($I$13),MONTH($I$13)+(B249-1)+1,0),DATE(YEAR($I$13),MONTH($I$13)+(B249-1),DAY($I$13))))</f>
        <v/>
      </c>
      <c r="D249" s="97">
        <f>IF(B249="","",I248)</f>
        <v/>
      </c>
      <c r="E249" s="98">
        <f>IF(B249="","",IF(OR(B249=$C$23,$I$18&gt;ROUND((1+$I$17)*I248,2)),ROUND((1+$I$17)*I248,2),$I$18))</f>
        <v/>
      </c>
      <c r="F249" s="47" t="n"/>
      <c r="G249" s="98">
        <f>IF(B249="","",ROUND($I$17*I248,2))</f>
        <v/>
      </c>
      <c r="H249" s="98">
        <f>IF(B249="","",E249-G249+F249)</f>
        <v/>
      </c>
      <c r="I249" s="100">
        <f>IF(B249="","",I248-H249)</f>
        <v/>
      </c>
    </row>
    <row r="250" ht="18" customHeight="1" s="76">
      <c r="A250" s="5" t="n"/>
      <c r="B250" s="60">
        <f>IF(I249="","",IF(OR(B249&gt;=$C$23,ROUND(I249,2)&lt;=0),"",B249+1))</f>
        <v/>
      </c>
      <c r="C250" s="96">
        <f>IF(B250="","",IF(MONTH(DATE(YEAR($I$13),MONTH($I$13)+(B250-1),DAY($I$13)))&gt;(MONTH($I$13)+MOD((B250-1),12)),DATE(YEAR($I$13),MONTH($I$13)+(B250-1)+1,0),DATE(YEAR($I$13),MONTH($I$13)+(B250-1),DAY($I$13))))</f>
        <v/>
      </c>
      <c r="D250" s="97">
        <f>IF(B250="","",I249)</f>
        <v/>
      </c>
      <c r="E250" s="98">
        <f>IF(B250="","",IF(OR(B250=$C$23,$I$18&gt;ROUND((1+$I$17)*I249,2)),ROUND((1+$I$17)*I249,2),$I$18))</f>
        <v/>
      </c>
      <c r="F250" s="47" t="n"/>
      <c r="G250" s="98">
        <f>IF(B250="","",ROUND($I$17*I249,2))</f>
        <v/>
      </c>
      <c r="H250" s="98">
        <f>IF(B250="","",E250-G250+F250)</f>
        <v/>
      </c>
      <c r="I250" s="100">
        <f>IF(B250="","",I249-H250)</f>
        <v/>
      </c>
    </row>
    <row r="251" ht="18" customHeight="1" s="76">
      <c r="A251" s="5" t="n"/>
      <c r="B251" s="60">
        <f>IF(I250="","",IF(OR(B250&gt;=$C$23,ROUND(I250,2)&lt;=0),"",B250+1))</f>
        <v/>
      </c>
      <c r="C251" s="96">
        <f>IF(B251="","",IF(MONTH(DATE(YEAR($I$13),MONTH($I$13)+(B251-1),DAY($I$13)))&gt;(MONTH($I$13)+MOD((B251-1),12)),DATE(YEAR($I$13),MONTH($I$13)+(B251-1)+1,0),DATE(YEAR($I$13),MONTH($I$13)+(B251-1),DAY($I$13))))</f>
        <v/>
      </c>
      <c r="D251" s="97">
        <f>IF(B251="","",I250)</f>
        <v/>
      </c>
      <c r="E251" s="98">
        <f>IF(B251="","",IF(OR(B251=$C$23,$I$18&gt;ROUND((1+$I$17)*I250,2)),ROUND((1+$I$17)*I250,2),$I$18))</f>
        <v/>
      </c>
      <c r="F251" s="47" t="n"/>
      <c r="G251" s="98">
        <f>IF(B251="","",ROUND($I$17*I250,2))</f>
        <v/>
      </c>
      <c r="H251" s="98">
        <f>IF(B251="","",E251-G251+F251)</f>
        <v/>
      </c>
      <c r="I251" s="100">
        <f>IF(B251="","",I250-H251)</f>
        <v/>
      </c>
    </row>
    <row r="252" ht="18" customHeight="1" s="76">
      <c r="A252" s="5" t="n"/>
      <c r="B252" s="60">
        <f>IF(I251="","",IF(OR(B251&gt;=$C$23,ROUND(I251,2)&lt;=0),"",B251+1))</f>
        <v/>
      </c>
      <c r="C252" s="96">
        <f>IF(B252="","",IF(MONTH(DATE(YEAR($I$13),MONTH($I$13)+(B252-1),DAY($I$13)))&gt;(MONTH($I$13)+MOD((B252-1),12)),DATE(YEAR($I$13),MONTH($I$13)+(B252-1)+1,0),DATE(YEAR($I$13),MONTH($I$13)+(B252-1),DAY($I$13))))</f>
        <v/>
      </c>
      <c r="D252" s="97">
        <f>IF(B252="","",I251)</f>
        <v/>
      </c>
      <c r="E252" s="98">
        <f>IF(B252="","",IF(OR(B252=$C$23,$I$18&gt;ROUND((1+$I$17)*I251,2)),ROUND((1+$I$17)*I251,2),$I$18))</f>
        <v/>
      </c>
      <c r="F252" s="47" t="n"/>
      <c r="G252" s="98">
        <f>IF(B252="","",ROUND($I$17*I251,2))</f>
        <v/>
      </c>
      <c r="H252" s="98">
        <f>IF(B252="","",E252-G252+F252)</f>
        <v/>
      </c>
      <c r="I252" s="100">
        <f>IF(B252="","",I251-H252)</f>
        <v/>
      </c>
    </row>
    <row r="253" ht="18" customHeight="1" s="76">
      <c r="A253" s="5" t="n"/>
      <c r="B253" s="60">
        <f>IF(I252="","",IF(OR(B252&gt;=$C$23,ROUND(I252,2)&lt;=0),"",B252+1))</f>
        <v/>
      </c>
      <c r="C253" s="96">
        <f>IF(B253="","",IF(MONTH(DATE(YEAR($I$13),MONTH($I$13)+(B253-1),DAY($I$13)))&gt;(MONTH($I$13)+MOD((B253-1),12)),DATE(YEAR($I$13),MONTH($I$13)+(B253-1)+1,0),DATE(YEAR($I$13),MONTH($I$13)+(B253-1),DAY($I$13))))</f>
        <v/>
      </c>
      <c r="D253" s="97">
        <f>IF(B253="","",I252)</f>
        <v/>
      </c>
      <c r="E253" s="98">
        <f>IF(B253="","",IF(OR(B253=$C$23,$I$18&gt;ROUND((1+$I$17)*I252,2)),ROUND((1+$I$17)*I252,2),$I$18))</f>
        <v/>
      </c>
      <c r="F253" s="47" t="n"/>
      <c r="G253" s="98">
        <f>IF(B253="","",ROUND($I$17*I252,2))</f>
        <v/>
      </c>
      <c r="H253" s="98">
        <f>IF(B253="","",E253-G253+F253)</f>
        <v/>
      </c>
      <c r="I253" s="100">
        <f>IF(B253="","",I252-H253)</f>
        <v/>
      </c>
    </row>
    <row r="254" ht="18" customHeight="1" s="76">
      <c r="A254" s="5" t="n"/>
      <c r="B254" s="60">
        <f>IF(I253="","",IF(OR(B253&gt;=$C$23,ROUND(I253,2)&lt;=0),"",B253+1))</f>
        <v/>
      </c>
      <c r="C254" s="96">
        <f>IF(B254="","",IF(MONTH(DATE(YEAR($I$13),MONTH($I$13)+(B254-1),DAY($I$13)))&gt;(MONTH($I$13)+MOD((B254-1),12)),DATE(YEAR($I$13),MONTH($I$13)+(B254-1)+1,0),DATE(YEAR($I$13),MONTH($I$13)+(B254-1),DAY($I$13))))</f>
        <v/>
      </c>
      <c r="D254" s="97">
        <f>IF(B254="","",I253)</f>
        <v/>
      </c>
      <c r="E254" s="98">
        <f>IF(B254="","",IF(OR(B254=$C$23,$I$18&gt;ROUND((1+$I$17)*I253,2)),ROUND((1+$I$17)*I253,2),$I$18))</f>
        <v/>
      </c>
      <c r="F254" s="47" t="n"/>
      <c r="G254" s="98">
        <f>IF(B254="","",ROUND($I$17*I253,2))</f>
        <v/>
      </c>
      <c r="H254" s="98">
        <f>IF(B254="","",E254-G254+F254)</f>
        <v/>
      </c>
      <c r="I254" s="100">
        <f>IF(B254="","",I253-H254)</f>
        <v/>
      </c>
    </row>
    <row r="255" ht="18" customHeight="1" s="76">
      <c r="A255" s="5" t="n"/>
      <c r="B255" s="60">
        <f>IF(I254="","",IF(OR(B254&gt;=$C$23,ROUND(I254,2)&lt;=0),"",B254+1))</f>
        <v/>
      </c>
      <c r="C255" s="96">
        <f>IF(B255="","",IF(MONTH(DATE(YEAR($I$13),MONTH($I$13)+(B255-1),DAY($I$13)))&gt;(MONTH($I$13)+MOD((B255-1),12)),DATE(YEAR($I$13),MONTH($I$13)+(B255-1)+1,0),DATE(YEAR($I$13),MONTH($I$13)+(B255-1),DAY($I$13))))</f>
        <v/>
      </c>
      <c r="D255" s="97">
        <f>IF(B255="","",I254)</f>
        <v/>
      </c>
      <c r="E255" s="98">
        <f>IF(B255="","",IF(OR(B255=$C$23,$I$18&gt;ROUND((1+$I$17)*I254,2)),ROUND((1+$I$17)*I254,2),$I$18))</f>
        <v/>
      </c>
      <c r="F255" s="47" t="n"/>
      <c r="G255" s="98">
        <f>IF(B255="","",ROUND($I$17*I254,2))</f>
        <v/>
      </c>
      <c r="H255" s="98">
        <f>IF(B255="","",E255-G255+F255)</f>
        <v/>
      </c>
      <c r="I255" s="100">
        <f>IF(B255="","",I254-H255)</f>
        <v/>
      </c>
    </row>
    <row r="256" ht="18" customHeight="1" s="76">
      <c r="A256" s="5" t="n"/>
      <c r="B256" s="60">
        <f>IF(I255="","",IF(OR(B255&gt;=$C$23,ROUND(I255,2)&lt;=0),"",B255+1))</f>
        <v/>
      </c>
      <c r="C256" s="96">
        <f>IF(B256="","",IF(MONTH(DATE(YEAR($I$13),MONTH($I$13)+(B256-1),DAY($I$13)))&gt;(MONTH($I$13)+MOD((B256-1),12)),DATE(YEAR($I$13),MONTH($I$13)+(B256-1)+1,0),DATE(YEAR($I$13),MONTH($I$13)+(B256-1),DAY($I$13))))</f>
        <v/>
      </c>
      <c r="D256" s="97">
        <f>IF(B256="","",I255)</f>
        <v/>
      </c>
      <c r="E256" s="98">
        <f>IF(B256="","",IF(OR(B256=$C$23,$I$18&gt;ROUND((1+$I$17)*I255,2)),ROUND((1+$I$17)*I255,2),$I$18))</f>
        <v/>
      </c>
      <c r="F256" s="47" t="n"/>
      <c r="G256" s="98">
        <f>IF(B256="","",ROUND($I$17*I255,2))</f>
        <v/>
      </c>
      <c r="H256" s="98">
        <f>IF(B256="","",E256-G256+F256)</f>
        <v/>
      </c>
      <c r="I256" s="100">
        <f>IF(B256="","",I255-H256)</f>
        <v/>
      </c>
    </row>
    <row r="257" ht="18" customHeight="1" s="76">
      <c r="A257" s="5" t="n"/>
      <c r="B257" s="60">
        <f>IF(I256="","",IF(OR(B256&gt;=$C$23,ROUND(I256,2)&lt;=0),"",B256+1))</f>
        <v/>
      </c>
      <c r="C257" s="96">
        <f>IF(B257="","",IF(MONTH(DATE(YEAR($I$13),MONTH($I$13)+(B257-1),DAY($I$13)))&gt;(MONTH($I$13)+MOD((B257-1),12)),DATE(YEAR($I$13),MONTH($I$13)+(B257-1)+1,0),DATE(YEAR($I$13),MONTH($I$13)+(B257-1),DAY($I$13))))</f>
        <v/>
      </c>
      <c r="D257" s="97">
        <f>IF(B257="","",I256)</f>
        <v/>
      </c>
      <c r="E257" s="98">
        <f>IF(B257="","",IF(OR(B257=$C$23,$I$18&gt;ROUND((1+$I$17)*I256,2)),ROUND((1+$I$17)*I256,2),$I$18))</f>
        <v/>
      </c>
      <c r="F257" s="47" t="n"/>
      <c r="G257" s="98">
        <f>IF(B257="","",ROUND($I$17*I256,2))</f>
        <v/>
      </c>
      <c r="H257" s="98">
        <f>IF(B257="","",E257-G257+F257)</f>
        <v/>
      </c>
      <c r="I257" s="100">
        <f>IF(B257="","",I256-H257)</f>
        <v/>
      </c>
    </row>
    <row r="258" ht="18" customHeight="1" s="76">
      <c r="A258" s="5" t="n"/>
      <c r="B258" s="60">
        <f>IF(I257="","",IF(OR(B257&gt;=$C$23,ROUND(I257,2)&lt;=0),"",B257+1))</f>
        <v/>
      </c>
      <c r="C258" s="96">
        <f>IF(B258="","",IF(MONTH(DATE(YEAR($I$13),MONTH($I$13)+(B258-1),DAY($I$13)))&gt;(MONTH($I$13)+MOD((B258-1),12)),DATE(YEAR($I$13),MONTH($I$13)+(B258-1)+1,0),DATE(YEAR($I$13),MONTH($I$13)+(B258-1),DAY($I$13))))</f>
        <v/>
      </c>
      <c r="D258" s="97">
        <f>IF(B258="","",I257)</f>
        <v/>
      </c>
      <c r="E258" s="98">
        <f>IF(B258="","",IF(OR(B258=$C$23,$I$18&gt;ROUND((1+$I$17)*I257,2)),ROUND((1+$I$17)*I257,2),$I$18))</f>
        <v/>
      </c>
      <c r="F258" s="47" t="n"/>
      <c r="G258" s="98">
        <f>IF(B258="","",ROUND($I$17*I257,2))</f>
        <v/>
      </c>
      <c r="H258" s="98">
        <f>IF(B258="","",E258-G258+F258)</f>
        <v/>
      </c>
      <c r="I258" s="100">
        <f>IF(B258="","",I257-H258)</f>
        <v/>
      </c>
    </row>
    <row r="259" ht="18" customHeight="1" s="76">
      <c r="A259" s="5" t="n"/>
      <c r="B259" s="60">
        <f>IF(I258="","",IF(OR(B258&gt;=$C$23,ROUND(I258,2)&lt;=0),"",B258+1))</f>
        <v/>
      </c>
      <c r="C259" s="96">
        <f>IF(B259="","",IF(MONTH(DATE(YEAR($I$13),MONTH($I$13)+(B259-1),DAY($I$13)))&gt;(MONTH($I$13)+MOD((B259-1),12)),DATE(YEAR($I$13),MONTH($I$13)+(B259-1)+1,0),DATE(YEAR($I$13),MONTH($I$13)+(B259-1),DAY($I$13))))</f>
        <v/>
      </c>
      <c r="D259" s="97">
        <f>IF(B259="","",I258)</f>
        <v/>
      </c>
      <c r="E259" s="98">
        <f>IF(B259="","",IF(OR(B259=$C$23,$I$18&gt;ROUND((1+$I$17)*I258,2)),ROUND((1+$I$17)*I258,2),$I$18))</f>
        <v/>
      </c>
      <c r="F259" s="47" t="n"/>
      <c r="G259" s="98">
        <f>IF(B259="","",ROUND($I$17*I258,2))</f>
        <v/>
      </c>
      <c r="H259" s="98">
        <f>IF(B259="","",E259-G259+F259)</f>
        <v/>
      </c>
      <c r="I259" s="100">
        <f>IF(B259="","",I258-H259)</f>
        <v/>
      </c>
    </row>
    <row r="260" ht="18" customHeight="1" s="76">
      <c r="A260" s="5" t="n"/>
      <c r="B260" s="60">
        <f>IF(I259="","",IF(OR(B259&gt;=$C$23,ROUND(I259,2)&lt;=0),"",B259+1))</f>
        <v/>
      </c>
      <c r="C260" s="96">
        <f>IF(B260="","",IF(MONTH(DATE(YEAR($I$13),MONTH($I$13)+(B260-1),DAY($I$13)))&gt;(MONTH($I$13)+MOD((B260-1),12)),DATE(YEAR($I$13),MONTH($I$13)+(B260-1)+1,0),DATE(YEAR($I$13),MONTH($I$13)+(B260-1),DAY($I$13))))</f>
        <v/>
      </c>
      <c r="D260" s="97">
        <f>IF(B260="","",I259)</f>
        <v/>
      </c>
      <c r="E260" s="98">
        <f>IF(B260="","",IF(OR(B260=$C$23,$I$18&gt;ROUND((1+$I$17)*I259,2)),ROUND((1+$I$17)*I259,2),$I$18))</f>
        <v/>
      </c>
      <c r="F260" s="47" t="n"/>
      <c r="G260" s="98">
        <f>IF(B260="","",ROUND($I$17*I259,2))</f>
        <v/>
      </c>
      <c r="H260" s="98">
        <f>IF(B260="","",E260-G260+F260)</f>
        <v/>
      </c>
      <c r="I260" s="100">
        <f>IF(B260="","",I259-H260)</f>
        <v/>
      </c>
    </row>
    <row r="261" ht="18" customHeight="1" s="76">
      <c r="A261" s="5" t="n"/>
      <c r="B261" s="60">
        <f>IF(I260="","",IF(OR(B260&gt;=$C$23,ROUND(I260,2)&lt;=0),"",B260+1))</f>
        <v/>
      </c>
      <c r="C261" s="96">
        <f>IF(B261="","",IF(MONTH(DATE(YEAR($I$13),MONTH($I$13)+(B261-1),DAY($I$13)))&gt;(MONTH($I$13)+MOD((B261-1),12)),DATE(YEAR($I$13),MONTH($I$13)+(B261-1)+1,0),DATE(YEAR($I$13),MONTH($I$13)+(B261-1),DAY($I$13))))</f>
        <v/>
      </c>
      <c r="D261" s="97">
        <f>IF(B261="","",I260)</f>
        <v/>
      </c>
      <c r="E261" s="98">
        <f>IF(B261="","",IF(OR(B261=$C$23,$I$18&gt;ROUND((1+$I$17)*I260,2)),ROUND((1+$I$17)*I260,2),$I$18))</f>
        <v/>
      </c>
      <c r="F261" s="47" t="n"/>
      <c r="G261" s="98">
        <f>IF(B261="","",ROUND($I$17*I260,2))</f>
        <v/>
      </c>
      <c r="H261" s="98">
        <f>IF(B261="","",E261-G261+F261)</f>
        <v/>
      </c>
      <c r="I261" s="100">
        <f>IF(B261="","",I260-H261)</f>
        <v/>
      </c>
    </row>
    <row r="262" ht="18" customHeight="1" s="76">
      <c r="A262" s="5" t="n"/>
      <c r="B262" s="60">
        <f>IF(I261="","",IF(OR(B261&gt;=$C$23,ROUND(I261,2)&lt;=0),"",B261+1))</f>
        <v/>
      </c>
      <c r="C262" s="96">
        <f>IF(B262="","",IF(MONTH(DATE(YEAR($I$13),MONTH($I$13)+(B262-1),DAY($I$13)))&gt;(MONTH($I$13)+MOD((B262-1),12)),DATE(YEAR($I$13),MONTH($I$13)+(B262-1)+1,0),DATE(YEAR($I$13),MONTH($I$13)+(B262-1),DAY($I$13))))</f>
        <v/>
      </c>
      <c r="D262" s="97">
        <f>IF(B262="","",I261)</f>
        <v/>
      </c>
      <c r="E262" s="98">
        <f>IF(B262="","",IF(OR(B262=$C$23,$I$18&gt;ROUND((1+$I$17)*I261,2)),ROUND((1+$I$17)*I261,2),$I$18))</f>
        <v/>
      </c>
      <c r="F262" s="47" t="n"/>
      <c r="G262" s="98">
        <f>IF(B262="","",ROUND($I$17*I261,2))</f>
        <v/>
      </c>
      <c r="H262" s="98">
        <f>IF(B262="","",E262-G262+F262)</f>
        <v/>
      </c>
      <c r="I262" s="100">
        <f>IF(B262="","",I261-H262)</f>
        <v/>
      </c>
    </row>
    <row r="263" ht="18" customHeight="1" s="76">
      <c r="A263" s="5" t="n"/>
      <c r="B263" s="60">
        <f>IF(I262="","",IF(OR(B262&gt;=$C$23,ROUND(I262,2)&lt;=0),"",B262+1))</f>
        <v/>
      </c>
      <c r="C263" s="96">
        <f>IF(B263="","",IF(MONTH(DATE(YEAR($I$13),MONTH($I$13)+(B263-1),DAY($I$13)))&gt;(MONTH($I$13)+MOD((B263-1),12)),DATE(YEAR($I$13),MONTH($I$13)+(B263-1)+1,0),DATE(YEAR($I$13),MONTH($I$13)+(B263-1),DAY($I$13))))</f>
        <v/>
      </c>
      <c r="D263" s="97">
        <f>IF(B263="","",I262)</f>
        <v/>
      </c>
      <c r="E263" s="98">
        <f>IF(B263="","",IF(OR(B263=$C$23,$I$18&gt;ROUND((1+$I$17)*I262,2)),ROUND((1+$I$17)*I262,2),$I$18))</f>
        <v/>
      </c>
      <c r="F263" s="47" t="n"/>
      <c r="G263" s="98">
        <f>IF(B263="","",ROUND($I$17*I262,2))</f>
        <v/>
      </c>
      <c r="H263" s="98">
        <f>IF(B263="","",E263-G263+F263)</f>
        <v/>
      </c>
      <c r="I263" s="100">
        <f>IF(B263="","",I262-H263)</f>
        <v/>
      </c>
    </row>
    <row r="264" ht="18" customHeight="1" s="76">
      <c r="A264" s="5" t="n"/>
      <c r="B264" s="60">
        <f>IF(I263="","",IF(OR(B263&gt;=$C$23,ROUND(I263,2)&lt;=0),"",B263+1))</f>
        <v/>
      </c>
      <c r="C264" s="96">
        <f>IF(B264="","",IF(MONTH(DATE(YEAR($I$13),MONTH($I$13)+(B264-1),DAY($I$13)))&gt;(MONTH($I$13)+MOD((B264-1),12)),DATE(YEAR($I$13),MONTH($I$13)+(B264-1)+1,0),DATE(YEAR($I$13),MONTH($I$13)+(B264-1),DAY($I$13))))</f>
        <v/>
      </c>
      <c r="D264" s="97">
        <f>IF(B264="","",I263)</f>
        <v/>
      </c>
      <c r="E264" s="98">
        <f>IF(B264="","",IF(OR(B264=$C$23,$I$18&gt;ROUND((1+$I$17)*I263,2)),ROUND((1+$I$17)*I263,2),$I$18))</f>
        <v/>
      </c>
      <c r="F264" s="47" t="n"/>
      <c r="G264" s="98">
        <f>IF(B264="","",ROUND($I$17*I263,2))</f>
        <v/>
      </c>
      <c r="H264" s="98">
        <f>IF(B264="","",E264-G264+F264)</f>
        <v/>
      </c>
      <c r="I264" s="100">
        <f>IF(B264="","",I263-H264)</f>
        <v/>
      </c>
    </row>
    <row r="265" ht="18" customHeight="1" s="76">
      <c r="A265" s="5" t="n"/>
      <c r="B265" s="60">
        <f>IF(I264="","",IF(OR(B264&gt;=$C$23,ROUND(I264,2)&lt;=0),"",B264+1))</f>
        <v/>
      </c>
      <c r="C265" s="96">
        <f>IF(B265="","",IF(MONTH(DATE(YEAR($I$13),MONTH($I$13)+(B265-1),DAY($I$13)))&gt;(MONTH($I$13)+MOD((B265-1),12)),DATE(YEAR($I$13),MONTH($I$13)+(B265-1)+1,0),DATE(YEAR($I$13),MONTH($I$13)+(B265-1),DAY($I$13))))</f>
        <v/>
      </c>
      <c r="D265" s="97">
        <f>IF(B265="","",I264)</f>
        <v/>
      </c>
      <c r="E265" s="98">
        <f>IF(B265="","",IF(OR(B265=$C$23,$I$18&gt;ROUND((1+$I$17)*I264,2)),ROUND((1+$I$17)*I264,2),$I$18))</f>
        <v/>
      </c>
      <c r="F265" s="47" t="n"/>
      <c r="G265" s="98">
        <f>IF(B265="","",ROUND($I$17*I264,2))</f>
        <v/>
      </c>
      <c r="H265" s="98">
        <f>IF(B265="","",E265-G265+F265)</f>
        <v/>
      </c>
      <c r="I265" s="100">
        <f>IF(B265="","",I264-H265)</f>
        <v/>
      </c>
    </row>
    <row r="266" ht="18" customHeight="1" s="76">
      <c r="A266" s="5" t="n"/>
      <c r="B266" s="60">
        <f>IF(I265="","",IF(OR(B265&gt;=$C$23,ROUND(I265,2)&lt;=0),"",B265+1))</f>
        <v/>
      </c>
      <c r="C266" s="96">
        <f>IF(B266="","",IF(MONTH(DATE(YEAR($I$13),MONTH($I$13)+(B266-1),DAY($I$13)))&gt;(MONTH($I$13)+MOD((B266-1),12)),DATE(YEAR($I$13),MONTH($I$13)+(B266-1)+1,0),DATE(YEAR($I$13),MONTH($I$13)+(B266-1),DAY($I$13))))</f>
        <v/>
      </c>
      <c r="D266" s="97">
        <f>IF(B266="","",I265)</f>
        <v/>
      </c>
      <c r="E266" s="98">
        <f>IF(B266="","",IF(OR(B266=$C$23,$I$18&gt;ROUND((1+$I$17)*I265,2)),ROUND((1+$I$17)*I265,2),$I$18))</f>
        <v/>
      </c>
      <c r="F266" s="47" t="n"/>
      <c r="G266" s="98">
        <f>IF(B266="","",ROUND($I$17*I265,2))</f>
        <v/>
      </c>
      <c r="H266" s="98">
        <f>IF(B266="","",E266-G266+F266)</f>
        <v/>
      </c>
      <c r="I266" s="100">
        <f>IF(B266="","",I265-H266)</f>
        <v/>
      </c>
    </row>
    <row r="267" ht="18" customHeight="1" s="76">
      <c r="A267" s="5" t="n"/>
      <c r="B267" s="60">
        <f>IF(I266="","",IF(OR(B266&gt;=$C$23,ROUND(I266,2)&lt;=0),"",B266+1))</f>
        <v/>
      </c>
      <c r="C267" s="96">
        <f>IF(B267="","",IF(MONTH(DATE(YEAR($I$13),MONTH($I$13)+(B267-1),DAY($I$13)))&gt;(MONTH($I$13)+MOD((B267-1),12)),DATE(YEAR($I$13),MONTH($I$13)+(B267-1)+1,0),DATE(YEAR($I$13),MONTH($I$13)+(B267-1),DAY($I$13))))</f>
        <v/>
      </c>
      <c r="D267" s="97">
        <f>IF(B267="","",I266)</f>
        <v/>
      </c>
      <c r="E267" s="98">
        <f>IF(B267="","",IF(OR(B267=$C$23,$I$18&gt;ROUND((1+$I$17)*I266,2)),ROUND((1+$I$17)*I266,2),$I$18))</f>
        <v/>
      </c>
      <c r="F267" s="47" t="n"/>
      <c r="G267" s="98">
        <f>IF(B267="","",ROUND($I$17*I266,2))</f>
        <v/>
      </c>
      <c r="H267" s="98">
        <f>IF(B267="","",E267-G267+F267)</f>
        <v/>
      </c>
      <c r="I267" s="100">
        <f>IF(B267="","",I266-H267)</f>
        <v/>
      </c>
    </row>
    <row r="268" ht="18" customHeight="1" s="76">
      <c r="A268" s="5" t="n"/>
      <c r="B268" s="60">
        <f>IF(I267="","",IF(OR(B267&gt;=$C$23,ROUND(I267,2)&lt;=0),"",B267+1))</f>
        <v/>
      </c>
      <c r="C268" s="96">
        <f>IF(B268="","",IF(MONTH(DATE(YEAR($I$13),MONTH($I$13)+(B268-1),DAY($I$13)))&gt;(MONTH($I$13)+MOD((B268-1),12)),DATE(YEAR($I$13),MONTH($I$13)+(B268-1)+1,0),DATE(YEAR($I$13),MONTH($I$13)+(B268-1),DAY($I$13))))</f>
        <v/>
      </c>
      <c r="D268" s="97">
        <f>IF(B268="","",I267)</f>
        <v/>
      </c>
      <c r="E268" s="98">
        <f>IF(B268="","",IF(OR(B268=$C$23,$I$18&gt;ROUND((1+$I$17)*I267,2)),ROUND((1+$I$17)*I267,2),$I$18))</f>
        <v/>
      </c>
      <c r="F268" s="47" t="n"/>
      <c r="G268" s="98">
        <f>IF(B268="","",ROUND($I$17*I267,2))</f>
        <v/>
      </c>
      <c r="H268" s="98">
        <f>IF(B268="","",E268-G268+F268)</f>
        <v/>
      </c>
      <c r="I268" s="100">
        <f>IF(B268="","",I267-H268)</f>
        <v/>
      </c>
    </row>
    <row r="269" ht="18" customHeight="1" s="76">
      <c r="A269" s="5" t="n"/>
      <c r="B269" s="60">
        <f>IF(I268="","",IF(OR(B268&gt;=$C$23,ROUND(I268,2)&lt;=0),"",B268+1))</f>
        <v/>
      </c>
      <c r="C269" s="96">
        <f>IF(B269="","",IF(MONTH(DATE(YEAR($I$13),MONTH($I$13)+(B269-1),DAY($I$13)))&gt;(MONTH($I$13)+MOD((B269-1),12)),DATE(YEAR($I$13),MONTH($I$13)+(B269-1)+1,0),DATE(YEAR($I$13),MONTH($I$13)+(B269-1),DAY($I$13))))</f>
        <v/>
      </c>
      <c r="D269" s="97">
        <f>IF(B269="","",I268)</f>
        <v/>
      </c>
      <c r="E269" s="98">
        <f>IF(B269="","",IF(OR(B269=$C$23,$I$18&gt;ROUND((1+$I$17)*I268,2)),ROUND((1+$I$17)*I268,2),$I$18))</f>
        <v/>
      </c>
      <c r="F269" s="47" t="n"/>
      <c r="G269" s="98">
        <f>IF(B269="","",ROUND($I$17*I268,2))</f>
        <v/>
      </c>
      <c r="H269" s="98">
        <f>IF(B269="","",E269-G269+F269)</f>
        <v/>
      </c>
      <c r="I269" s="100">
        <f>IF(B269="","",I268-H269)</f>
        <v/>
      </c>
    </row>
    <row r="270" ht="18" customHeight="1" s="76">
      <c r="A270" s="5" t="n"/>
      <c r="B270" s="60">
        <f>IF(I269="","",IF(OR(B269&gt;=$C$23,ROUND(I269,2)&lt;=0),"",B269+1))</f>
        <v/>
      </c>
      <c r="C270" s="96">
        <f>IF(B270="","",IF(MONTH(DATE(YEAR($I$13),MONTH($I$13)+(B270-1),DAY($I$13)))&gt;(MONTH($I$13)+MOD((B270-1),12)),DATE(YEAR($I$13),MONTH($I$13)+(B270-1)+1,0),DATE(YEAR($I$13),MONTH($I$13)+(B270-1),DAY($I$13))))</f>
        <v/>
      </c>
      <c r="D270" s="97">
        <f>IF(B270="","",I269)</f>
        <v/>
      </c>
      <c r="E270" s="98">
        <f>IF(B270="","",IF(OR(B270=$C$23,$I$18&gt;ROUND((1+$I$17)*I269,2)),ROUND((1+$I$17)*I269,2),$I$18))</f>
        <v/>
      </c>
      <c r="F270" s="47" t="n"/>
      <c r="G270" s="98">
        <f>IF(B270="","",ROUND($I$17*I269,2))</f>
        <v/>
      </c>
      <c r="H270" s="98">
        <f>IF(B270="","",E270-G270+F270)</f>
        <v/>
      </c>
      <c r="I270" s="100">
        <f>IF(B270="","",I269-H270)</f>
        <v/>
      </c>
    </row>
    <row r="271" ht="18" customHeight="1" s="76">
      <c r="A271" s="5" t="n"/>
      <c r="B271" s="60">
        <f>IF(I270="","",IF(OR(B270&gt;=$C$23,ROUND(I270,2)&lt;=0),"",B270+1))</f>
        <v/>
      </c>
      <c r="C271" s="96">
        <f>IF(B271="","",IF(MONTH(DATE(YEAR($I$13),MONTH($I$13)+(B271-1),DAY($I$13)))&gt;(MONTH($I$13)+MOD((B271-1),12)),DATE(YEAR($I$13),MONTH($I$13)+(B271-1)+1,0),DATE(YEAR($I$13),MONTH($I$13)+(B271-1),DAY($I$13))))</f>
        <v/>
      </c>
      <c r="D271" s="97">
        <f>IF(B271="","",I270)</f>
        <v/>
      </c>
      <c r="E271" s="98">
        <f>IF(B271="","",IF(OR(B271=$C$23,$I$18&gt;ROUND((1+$I$17)*I270,2)),ROUND((1+$I$17)*I270,2),$I$18))</f>
        <v/>
      </c>
      <c r="F271" s="47" t="n"/>
      <c r="G271" s="98">
        <f>IF(B271="","",ROUND($I$17*I270,2))</f>
        <v/>
      </c>
      <c r="H271" s="98">
        <f>IF(B271="","",E271-G271+F271)</f>
        <v/>
      </c>
      <c r="I271" s="100">
        <f>IF(B271="","",I270-H271)</f>
        <v/>
      </c>
    </row>
    <row r="272" ht="18" customHeight="1" s="76">
      <c r="A272" s="5" t="n"/>
      <c r="B272" s="60">
        <f>IF(I271="","",IF(OR(B271&gt;=$C$23,ROUND(I271,2)&lt;=0),"",B271+1))</f>
        <v/>
      </c>
      <c r="C272" s="96">
        <f>IF(B272="","",IF(MONTH(DATE(YEAR($I$13),MONTH($I$13)+(B272-1),DAY($I$13)))&gt;(MONTH($I$13)+MOD((B272-1),12)),DATE(YEAR($I$13),MONTH($I$13)+(B272-1)+1,0),DATE(YEAR($I$13),MONTH($I$13)+(B272-1),DAY($I$13))))</f>
        <v/>
      </c>
      <c r="D272" s="97">
        <f>IF(B272="","",I271)</f>
        <v/>
      </c>
      <c r="E272" s="98">
        <f>IF(B272="","",IF(OR(B272=$C$23,$I$18&gt;ROUND((1+$I$17)*I271,2)),ROUND((1+$I$17)*I271,2),$I$18))</f>
        <v/>
      </c>
      <c r="F272" s="47" t="n"/>
      <c r="G272" s="98">
        <f>IF(B272="","",ROUND($I$17*I271,2))</f>
        <v/>
      </c>
      <c r="H272" s="98">
        <f>IF(B272="","",E272-G272+F272)</f>
        <v/>
      </c>
      <c r="I272" s="100">
        <f>IF(B272="","",I271-H272)</f>
        <v/>
      </c>
    </row>
    <row r="273" ht="18" customHeight="1" s="76">
      <c r="A273" s="5" t="n"/>
      <c r="B273" s="60">
        <f>IF(I272="","",IF(OR(B272&gt;=$C$23,ROUND(I272,2)&lt;=0),"",B272+1))</f>
        <v/>
      </c>
      <c r="C273" s="96">
        <f>IF(B273="","",IF(MONTH(DATE(YEAR($I$13),MONTH($I$13)+(B273-1),DAY($I$13)))&gt;(MONTH($I$13)+MOD((B273-1),12)),DATE(YEAR($I$13),MONTH($I$13)+(B273-1)+1,0),DATE(YEAR($I$13),MONTH($I$13)+(B273-1),DAY($I$13))))</f>
        <v/>
      </c>
      <c r="D273" s="97">
        <f>IF(B273="","",I272)</f>
        <v/>
      </c>
      <c r="E273" s="98">
        <f>IF(B273="","",IF(OR(B273=$C$23,$I$18&gt;ROUND((1+$I$17)*I272,2)),ROUND((1+$I$17)*I272,2),$I$18))</f>
        <v/>
      </c>
      <c r="F273" s="47" t="n"/>
      <c r="G273" s="98">
        <f>IF(B273="","",ROUND($I$17*I272,2))</f>
        <v/>
      </c>
      <c r="H273" s="98">
        <f>IF(B273="","",E273-G273+F273)</f>
        <v/>
      </c>
      <c r="I273" s="100">
        <f>IF(B273="","",I272-H273)</f>
        <v/>
      </c>
    </row>
    <row r="274" ht="18" customHeight="1" s="76">
      <c r="A274" s="5" t="n"/>
      <c r="B274" s="60">
        <f>IF(I273="","",IF(OR(B273&gt;=$C$23,ROUND(I273,2)&lt;=0),"",B273+1))</f>
        <v/>
      </c>
      <c r="C274" s="96">
        <f>IF(B274="","",IF(MONTH(DATE(YEAR($I$13),MONTH($I$13)+(B274-1),DAY($I$13)))&gt;(MONTH($I$13)+MOD((B274-1),12)),DATE(YEAR($I$13),MONTH($I$13)+(B274-1)+1,0),DATE(YEAR($I$13),MONTH($I$13)+(B274-1),DAY($I$13))))</f>
        <v/>
      </c>
      <c r="D274" s="97">
        <f>IF(B274="","",I273)</f>
        <v/>
      </c>
      <c r="E274" s="98">
        <f>IF(B274="","",IF(OR(B274=$C$23,$I$18&gt;ROUND((1+$I$17)*I273,2)),ROUND((1+$I$17)*I273,2),$I$18))</f>
        <v/>
      </c>
      <c r="F274" s="47" t="n"/>
      <c r="G274" s="98">
        <f>IF(B274="","",ROUND($I$17*I273,2))</f>
        <v/>
      </c>
      <c r="H274" s="98">
        <f>IF(B274="","",E274-G274+F274)</f>
        <v/>
      </c>
      <c r="I274" s="100">
        <f>IF(B274="","",I273-H274)</f>
        <v/>
      </c>
    </row>
    <row r="275" ht="18" customHeight="1" s="76">
      <c r="A275" s="5" t="n"/>
      <c r="B275" s="60">
        <f>IF(I274="","",IF(OR(B274&gt;=$C$23,ROUND(I274,2)&lt;=0),"",B274+1))</f>
        <v/>
      </c>
      <c r="C275" s="96">
        <f>IF(B275="","",IF(MONTH(DATE(YEAR($I$13),MONTH($I$13)+(B275-1),DAY($I$13)))&gt;(MONTH($I$13)+MOD((B275-1),12)),DATE(YEAR($I$13),MONTH($I$13)+(B275-1)+1,0),DATE(YEAR($I$13),MONTH($I$13)+(B275-1),DAY($I$13))))</f>
        <v/>
      </c>
      <c r="D275" s="97">
        <f>IF(B275="","",I274)</f>
        <v/>
      </c>
      <c r="E275" s="98">
        <f>IF(B275="","",IF(OR(B275=$C$23,$I$18&gt;ROUND((1+$I$17)*I274,2)),ROUND((1+$I$17)*I274,2),$I$18))</f>
        <v/>
      </c>
      <c r="F275" s="47" t="n"/>
      <c r="G275" s="98">
        <f>IF(B275="","",ROUND($I$17*I274,2))</f>
        <v/>
      </c>
      <c r="H275" s="98">
        <f>IF(B275="","",E275-G275+F275)</f>
        <v/>
      </c>
      <c r="I275" s="100">
        <f>IF(B275="","",I274-H275)</f>
        <v/>
      </c>
    </row>
    <row r="276" ht="18" customHeight="1" s="76">
      <c r="A276" s="5" t="n"/>
      <c r="B276" s="60">
        <f>IF(I275="","",IF(OR(B275&gt;=$C$23,ROUND(I275,2)&lt;=0),"",B275+1))</f>
        <v/>
      </c>
      <c r="C276" s="96">
        <f>IF(B276="","",IF(MONTH(DATE(YEAR($I$13),MONTH($I$13)+(B276-1),DAY($I$13)))&gt;(MONTH($I$13)+MOD((B276-1),12)),DATE(YEAR($I$13),MONTH($I$13)+(B276-1)+1,0),DATE(YEAR($I$13),MONTH($I$13)+(B276-1),DAY($I$13))))</f>
        <v/>
      </c>
      <c r="D276" s="97">
        <f>IF(B276="","",I275)</f>
        <v/>
      </c>
      <c r="E276" s="98">
        <f>IF(B276="","",IF(OR(B276=$C$23,$I$18&gt;ROUND((1+$I$17)*I275,2)),ROUND((1+$I$17)*I275,2),$I$18))</f>
        <v/>
      </c>
      <c r="F276" s="47" t="n"/>
      <c r="G276" s="98">
        <f>IF(B276="","",ROUND($I$17*I275,2))</f>
        <v/>
      </c>
      <c r="H276" s="98">
        <f>IF(B276="","",E276-G276+F276)</f>
        <v/>
      </c>
      <c r="I276" s="100">
        <f>IF(B276="","",I275-H276)</f>
        <v/>
      </c>
    </row>
    <row r="277" ht="18" customHeight="1" s="76">
      <c r="A277" s="5" t="n"/>
      <c r="B277" s="60">
        <f>IF(I276="","",IF(OR(B276&gt;=$C$23,ROUND(I276,2)&lt;=0),"",B276+1))</f>
        <v/>
      </c>
      <c r="C277" s="96">
        <f>IF(B277="","",IF(MONTH(DATE(YEAR($I$13),MONTH($I$13)+(B277-1),DAY($I$13)))&gt;(MONTH($I$13)+MOD((B277-1),12)),DATE(YEAR($I$13),MONTH($I$13)+(B277-1)+1,0),DATE(YEAR($I$13),MONTH($I$13)+(B277-1),DAY($I$13))))</f>
        <v/>
      </c>
      <c r="D277" s="97">
        <f>IF(B277="","",I276)</f>
        <v/>
      </c>
      <c r="E277" s="98">
        <f>IF(B277="","",IF(OR(B277=$C$23,$I$18&gt;ROUND((1+$I$17)*I276,2)),ROUND((1+$I$17)*I276,2),$I$18))</f>
        <v/>
      </c>
      <c r="F277" s="47" t="n"/>
      <c r="G277" s="98">
        <f>IF(B277="","",ROUND($I$17*I276,2))</f>
        <v/>
      </c>
      <c r="H277" s="98">
        <f>IF(B277="","",E277-G277+F277)</f>
        <v/>
      </c>
      <c r="I277" s="100">
        <f>IF(B277="","",I276-H277)</f>
        <v/>
      </c>
    </row>
    <row r="278" ht="18" customHeight="1" s="76">
      <c r="A278" s="5" t="n"/>
      <c r="B278" s="60">
        <f>IF(I277="","",IF(OR(B277&gt;=$C$23,ROUND(I277,2)&lt;=0),"",B277+1))</f>
        <v/>
      </c>
      <c r="C278" s="96">
        <f>IF(B278="","",IF(MONTH(DATE(YEAR($I$13),MONTH($I$13)+(B278-1),DAY($I$13)))&gt;(MONTH($I$13)+MOD((B278-1),12)),DATE(YEAR($I$13),MONTH($I$13)+(B278-1)+1,0),DATE(YEAR($I$13),MONTH($I$13)+(B278-1),DAY($I$13))))</f>
        <v/>
      </c>
      <c r="D278" s="97">
        <f>IF(B278="","",I277)</f>
        <v/>
      </c>
      <c r="E278" s="98">
        <f>IF(B278="","",IF(OR(B278=$C$23,$I$18&gt;ROUND((1+$I$17)*I277,2)),ROUND((1+$I$17)*I277,2),$I$18))</f>
        <v/>
      </c>
      <c r="F278" s="47" t="n"/>
      <c r="G278" s="98">
        <f>IF(B278="","",ROUND($I$17*I277,2))</f>
        <v/>
      </c>
      <c r="H278" s="98">
        <f>IF(B278="","",E278-G278+F278)</f>
        <v/>
      </c>
      <c r="I278" s="100">
        <f>IF(B278="","",I277-H278)</f>
        <v/>
      </c>
    </row>
    <row r="279" ht="18" customHeight="1" s="76">
      <c r="A279" s="5" t="n"/>
      <c r="B279" s="60">
        <f>IF(I278="","",IF(OR(B278&gt;=$C$23,ROUND(I278,2)&lt;=0),"",B278+1))</f>
        <v/>
      </c>
      <c r="C279" s="96">
        <f>IF(B279="","",IF(MONTH(DATE(YEAR($I$13),MONTH($I$13)+(B279-1),DAY($I$13)))&gt;(MONTH($I$13)+MOD((B279-1),12)),DATE(YEAR($I$13),MONTH($I$13)+(B279-1)+1,0),DATE(YEAR($I$13),MONTH($I$13)+(B279-1),DAY($I$13))))</f>
        <v/>
      </c>
      <c r="D279" s="97">
        <f>IF(B279="","",I278)</f>
        <v/>
      </c>
      <c r="E279" s="98">
        <f>IF(B279="","",IF(OR(B279=$C$23,$I$18&gt;ROUND((1+$I$17)*I278,2)),ROUND((1+$I$17)*I278,2),$I$18))</f>
        <v/>
      </c>
      <c r="F279" s="47" t="n"/>
      <c r="G279" s="98">
        <f>IF(B279="","",ROUND($I$17*I278,2))</f>
        <v/>
      </c>
      <c r="H279" s="98">
        <f>IF(B279="","",E279-G279+F279)</f>
        <v/>
      </c>
      <c r="I279" s="100">
        <f>IF(B279="","",I278-H279)</f>
        <v/>
      </c>
    </row>
    <row r="280" ht="18" customHeight="1" s="76">
      <c r="A280" s="5" t="n"/>
      <c r="B280" s="60">
        <f>IF(I279="","",IF(OR(B279&gt;=$C$23,ROUND(I279,2)&lt;=0),"",B279+1))</f>
        <v/>
      </c>
      <c r="C280" s="96">
        <f>IF(B280="","",IF(MONTH(DATE(YEAR($I$13),MONTH($I$13)+(B280-1),DAY($I$13)))&gt;(MONTH($I$13)+MOD((B280-1),12)),DATE(YEAR($I$13),MONTH($I$13)+(B280-1)+1,0),DATE(YEAR($I$13),MONTH($I$13)+(B280-1),DAY($I$13))))</f>
        <v/>
      </c>
      <c r="D280" s="97">
        <f>IF(B280="","",I279)</f>
        <v/>
      </c>
      <c r="E280" s="98">
        <f>IF(B280="","",IF(OR(B280=$C$23,$I$18&gt;ROUND((1+$I$17)*I279,2)),ROUND((1+$I$17)*I279,2),$I$18))</f>
        <v/>
      </c>
      <c r="F280" s="47" t="n"/>
      <c r="G280" s="98">
        <f>IF(B280="","",ROUND($I$17*I279,2))</f>
        <v/>
      </c>
      <c r="H280" s="98">
        <f>IF(B280="","",E280-G280+F280)</f>
        <v/>
      </c>
      <c r="I280" s="100">
        <f>IF(B280="","",I279-H280)</f>
        <v/>
      </c>
    </row>
    <row r="281" ht="18" customHeight="1" s="76">
      <c r="A281" s="5" t="n"/>
      <c r="B281" s="60">
        <f>IF(I280="","",IF(OR(B280&gt;=$C$23,ROUND(I280,2)&lt;=0),"",B280+1))</f>
        <v/>
      </c>
      <c r="C281" s="96">
        <f>IF(B281="","",IF(MONTH(DATE(YEAR($I$13),MONTH($I$13)+(B281-1),DAY($I$13)))&gt;(MONTH($I$13)+MOD((B281-1),12)),DATE(YEAR($I$13),MONTH($I$13)+(B281-1)+1,0),DATE(YEAR($I$13),MONTH($I$13)+(B281-1),DAY($I$13))))</f>
        <v/>
      </c>
      <c r="D281" s="97">
        <f>IF(B281="","",I280)</f>
        <v/>
      </c>
      <c r="E281" s="98">
        <f>IF(B281="","",IF(OR(B281=$C$23,$I$18&gt;ROUND((1+$I$17)*I280,2)),ROUND((1+$I$17)*I280,2),$I$18))</f>
        <v/>
      </c>
      <c r="F281" s="47" t="n"/>
      <c r="G281" s="98">
        <f>IF(B281="","",ROUND($I$17*I280,2))</f>
        <v/>
      </c>
      <c r="H281" s="98">
        <f>IF(B281="","",E281-G281+F281)</f>
        <v/>
      </c>
      <c r="I281" s="100">
        <f>IF(B281="","",I280-H281)</f>
        <v/>
      </c>
    </row>
    <row r="282" ht="18" customHeight="1" s="76">
      <c r="A282" s="5" t="n"/>
      <c r="B282" s="60">
        <f>IF(I281="","",IF(OR(B281&gt;=$C$23,ROUND(I281,2)&lt;=0),"",B281+1))</f>
        <v/>
      </c>
      <c r="C282" s="96">
        <f>IF(B282="","",IF(MONTH(DATE(YEAR($I$13),MONTH($I$13)+(B282-1),DAY($I$13)))&gt;(MONTH($I$13)+MOD((B282-1),12)),DATE(YEAR($I$13),MONTH($I$13)+(B282-1)+1,0),DATE(YEAR($I$13),MONTH($I$13)+(B282-1),DAY($I$13))))</f>
        <v/>
      </c>
      <c r="D282" s="97">
        <f>IF(B282="","",I281)</f>
        <v/>
      </c>
      <c r="E282" s="98">
        <f>IF(B282="","",IF(OR(B282=$C$23,$I$18&gt;ROUND((1+$I$17)*I281,2)),ROUND((1+$I$17)*I281,2),$I$18))</f>
        <v/>
      </c>
      <c r="F282" s="47" t="n"/>
      <c r="G282" s="98">
        <f>IF(B282="","",ROUND($I$17*I281,2))</f>
        <v/>
      </c>
      <c r="H282" s="98">
        <f>IF(B282="","",E282-G282+F282)</f>
        <v/>
      </c>
      <c r="I282" s="100">
        <f>IF(B282="","",I281-H282)</f>
        <v/>
      </c>
    </row>
    <row r="283" ht="18" customHeight="1" s="76">
      <c r="A283" s="5" t="n"/>
      <c r="B283" s="60">
        <f>IF(I282="","",IF(OR(B282&gt;=$C$23,ROUND(I282,2)&lt;=0),"",B282+1))</f>
        <v/>
      </c>
      <c r="C283" s="96">
        <f>IF(B283="","",IF(MONTH(DATE(YEAR($I$13),MONTH($I$13)+(B283-1),DAY($I$13)))&gt;(MONTH($I$13)+MOD((B283-1),12)),DATE(YEAR($I$13),MONTH($I$13)+(B283-1)+1,0),DATE(YEAR($I$13),MONTH($I$13)+(B283-1),DAY($I$13))))</f>
        <v/>
      </c>
      <c r="D283" s="97">
        <f>IF(B283="","",I282)</f>
        <v/>
      </c>
      <c r="E283" s="98">
        <f>IF(B283="","",IF(OR(B283=$C$23,$I$18&gt;ROUND((1+$I$17)*I282,2)),ROUND((1+$I$17)*I282,2),$I$18))</f>
        <v/>
      </c>
      <c r="F283" s="47" t="n"/>
      <c r="G283" s="98">
        <f>IF(B283="","",ROUND($I$17*I282,2))</f>
        <v/>
      </c>
      <c r="H283" s="98">
        <f>IF(B283="","",E283-G283+F283)</f>
        <v/>
      </c>
      <c r="I283" s="100">
        <f>IF(B283="","",I282-H283)</f>
        <v/>
      </c>
    </row>
    <row r="284" ht="18" customHeight="1" s="76">
      <c r="A284" s="5" t="n"/>
      <c r="B284" s="60">
        <f>IF(I283="","",IF(OR(B283&gt;=$C$23,ROUND(I283,2)&lt;=0),"",B283+1))</f>
        <v/>
      </c>
      <c r="C284" s="96">
        <f>IF(B284="","",IF(MONTH(DATE(YEAR($I$13),MONTH($I$13)+(B284-1),DAY($I$13)))&gt;(MONTH($I$13)+MOD((B284-1),12)),DATE(YEAR($I$13),MONTH($I$13)+(B284-1)+1,0),DATE(YEAR($I$13),MONTH($I$13)+(B284-1),DAY($I$13))))</f>
        <v/>
      </c>
      <c r="D284" s="97">
        <f>IF(B284="","",I283)</f>
        <v/>
      </c>
      <c r="E284" s="98">
        <f>IF(B284="","",IF(OR(B284=$C$23,$I$18&gt;ROUND((1+$I$17)*I283,2)),ROUND((1+$I$17)*I283,2),$I$18))</f>
        <v/>
      </c>
      <c r="F284" s="47" t="n"/>
      <c r="G284" s="98">
        <f>IF(B284="","",ROUND($I$17*I283,2))</f>
        <v/>
      </c>
      <c r="H284" s="98">
        <f>IF(B284="","",E284-G284+F284)</f>
        <v/>
      </c>
      <c r="I284" s="100">
        <f>IF(B284="","",I283-H284)</f>
        <v/>
      </c>
    </row>
    <row r="285" ht="18" customHeight="1" s="76">
      <c r="A285" s="5" t="n"/>
      <c r="B285" s="60">
        <f>IF(I284="","",IF(OR(B284&gt;=$C$23,ROUND(I284,2)&lt;=0),"",B284+1))</f>
        <v/>
      </c>
      <c r="C285" s="96">
        <f>IF(B285="","",IF(MONTH(DATE(YEAR($I$13),MONTH($I$13)+(B285-1),DAY($I$13)))&gt;(MONTH($I$13)+MOD((B285-1),12)),DATE(YEAR($I$13),MONTH($I$13)+(B285-1)+1,0),DATE(YEAR($I$13),MONTH($I$13)+(B285-1),DAY($I$13))))</f>
        <v/>
      </c>
      <c r="D285" s="97">
        <f>IF(B285="","",I284)</f>
        <v/>
      </c>
      <c r="E285" s="98">
        <f>IF(B285="","",IF(OR(B285=$C$23,$I$18&gt;ROUND((1+$I$17)*I284,2)),ROUND((1+$I$17)*I284,2),$I$18))</f>
        <v/>
      </c>
      <c r="F285" s="47" t="n"/>
      <c r="G285" s="98">
        <f>IF(B285="","",ROUND($I$17*I284,2))</f>
        <v/>
      </c>
      <c r="H285" s="98">
        <f>IF(B285="","",E285-G285+F285)</f>
        <v/>
      </c>
      <c r="I285" s="100">
        <f>IF(B285="","",I284-H285)</f>
        <v/>
      </c>
    </row>
    <row r="286" ht="18" customHeight="1" s="76">
      <c r="A286" s="5" t="n"/>
      <c r="B286" s="60">
        <f>IF(I285="","",IF(OR(B285&gt;=$C$23,ROUND(I285,2)&lt;=0),"",B285+1))</f>
        <v/>
      </c>
      <c r="C286" s="96">
        <f>IF(B286="","",IF(MONTH(DATE(YEAR($I$13),MONTH($I$13)+(B286-1),DAY($I$13)))&gt;(MONTH($I$13)+MOD((B286-1),12)),DATE(YEAR($I$13),MONTH($I$13)+(B286-1)+1,0),DATE(YEAR($I$13),MONTH($I$13)+(B286-1),DAY($I$13))))</f>
        <v/>
      </c>
      <c r="D286" s="97">
        <f>IF(B286="","",I285)</f>
        <v/>
      </c>
      <c r="E286" s="98">
        <f>IF(B286="","",IF(OR(B286=$C$23,$I$18&gt;ROUND((1+$I$17)*I285,2)),ROUND((1+$I$17)*I285,2),$I$18))</f>
        <v/>
      </c>
      <c r="F286" s="47" t="n"/>
      <c r="G286" s="98">
        <f>IF(B286="","",ROUND($I$17*I285,2))</f>
        <v/>
      </c>
      <c r="H286" s="98">
        <f>IF(B286="","",E286-G286+F286)</f>
        <v/>
      </c>
      <c r="I286" s="100">
        <f>IF(B286="","",I285-H286)</f>
        <v/>
      </c>
    </row>
    <row r="287" ht="18" customHeight="1" s="76">
      <c r="A287" s="5" t="n"/>
      <c r="B287" s="60">
        <f>IF(I286="","",IF(OR(B286&gt;=$C$23,ROUND(I286,2)&lt;=0),"",B286+1))</f>
        <v/>
      </c>
      <c r="C287" s="96">
        <f>IF(B287="","",IF(MONTH(DATE(YEAR($I$13),MONTH($I$13)+(B287-1),DAY($I$13)))&gt;(MONTH($I$13)+MOD((B287-1),12)),DATE(YEAR($I$13),MONTH($I$13)+(B287-1)+1,0),DATE(YEAR($I$13),MONTH($I$13)+(B287-1),DAY($I$13))))</f>
        <v/>
      </c>
      <c r="D287" s="97">
        <f>IF(B287="","",I286)</f>
        <v/>
      </c>
      <c r="E287" s="98">
        <f>IF(B287="","",IF(OR(B287=$C$23,$I$18&gt;ROUND((1+$I$17)*I286,2)),ROUND((1+$I$17)*I286,2),$I$18))</f>
        <v/>
      </c>
      <c r="F287" s="47" t="n"/>
      <c r="G287" s="98">
        <f>IF(B287="","",ROUND($I$17*I286,2))</f>
        <v/>
      </c>
      <c r="H287" s="98">
        <f>IF(B287="","",E287-G287+F287)</f>
        <v/>
      </c>
      <c r="I287" s="100">
        <f>IF(B287="","",I286-H287)</f>
        <v/>
      </c>
    </row>
    <row r="288" ht="18" customHeight="1" s="76">
      <c r="A288" s="5" t="n"/>
      <c r="B288" s="60">
        <f>IF(I287="","",IF(OR(B287&gt;=$C$23,ROUND(I287,2)&lt;=0),"",B287+1))</f>
        <v/>
      </c>
      <c r="C288" s="96">
        <f>IF(B288="","",IF(MONTH(DATE(YEAR($I$13),MONTH($I$13)+(B288-1),DAY($I$13)))&gt;(MONTH($I$13)+MOD((B288-1),12)),DATE(YEAR($I$13),MONTH($I$13)+(B288-1)+1,0),DATE(YEAR($I$13),MONTH($I$13)+(B288-1),DAY($I$13))))</f>
        <v/>
      </c>
      <c r="D288" s="97">
        <f>IF(B288="","",I287)</f>
        <v/>
      </c>
      <c r="E288" s="98">
        <f>IF(B288="","",IF(OR(B288=$C$23,$I$18&gt;ROUND((1+$I$17)*I287,2)),ROUND((1+$I$17)*I287,2),$I$18))</f>
        <v/>
      </c>
      <c r="F288" s="47" t="n"/>
      <c r="G288" s="98">
        <f>IF(B288="","",ROUND($I$17*I287,2))</f>
        <v/>
      </c>
      <c r="H288" s="98">
        <f>IF(B288="","",E288-G288+F288)</f>
        <v/>
      </c>
      <c r="I288" s="100">
        <f>IF(B288="","",I287-H288)</f>
        <v/>
      </c>
    </row>
    <row r="289" ht="18" customHeight="1" s="76">
      <c r="A289" s="5" t="n"/>
      <c r="B289" s="60">
        <f>IF(I288="","",IF(OR(B288&gt;=$C$23,ROUND(I288,2)&lt;=0),"",B288+1))</f>
        <v/>
      </c>
      <c r="C289" s="96">
        <f>IF(B289="","",IF(MONTH(DATE(YEAR($I$13),MONTH($I$13)+(B289-1),DAY($I$13)))&gt;(MONTH($I$13)+MOD((B289-1),12)),DATE(YEAR($I$13),MONTH($I$13)+(B289-1)+1,0),DATE(YEAR($I$13),MONTH($I$13)+(B289-1),DAY($I$13))))</f>
        <v/>
      </c>
      <c r="D289" s="97">
        <f>IF(B289="","",I288)</f>
        <v/>
      </c>
      <c r="E289" s="98">
        <f>IF(B289="","",IF(OR(B289=$C$23,$I$18&gt;ROUND((1+$I$17)*I288,2)),ROUND((1+$I$17)*I288,2),$I$18))</f>
        <v/>
      </c>
      <c r="F289" s="47" t="n"/>
      <c r="G289" s="98">
        <f>IF(B289="","",ROUND($I$17*I288,2))</f>
        <v/>
      </c>
      <c r="H289" s="98">
        <f>IF(B289="","",E289-G289+F289)</f>
        <v/>
      </c>
      <c r="I289" s="100">
        <f>IF(B289="","",I288-H289)</f>
        <v/>
      </c>
    </row>
    <row r="290" ht="18" customHeight="1" s="76">
      <c r="A290" s="5" t="n"/>
      <c r="B290" s="60">
        <f>IF(I289="","",IF(OR(B289&gt;=$C$23,ROUND(I289,2)&lt;=0),"",B289+1))</f>
        <v/>
      </c>
      <c r="C290" s="96">
        <f>IF(B290="","",IF(MONTH(DATE(YEAR($I$13),MONTH($I$13)+(B290-1),DAY($I$13)))&gt;(MONTH($I$13)+MOD((B290-1),12)),DATE(YEAR($I$13),MONTH($I$13)+(B290-1)+1,0),DATE(YEAR($I$13),MONTH($I$13)+(B290-1),DAY($I$13))))</f>
        <v/>
      </c>
      <c r="D290" s="97">
        <f>IF(B290="","",I289)</f>
        <v/>
      </c>
      <c r="E290" s="98">
        <f>IF(B290="","",IF(OR(B290=$C$23,$I$18&gt;ROUND((1+$I$17)*I289,2)),ROUND((1+$I$17)*I289,2),$I$18))</f>
        <v/>
      </c>
      <c r="F290" s="47" t="n"/>
      <c r="G290" s="98">
        <f>IF(B290="","",ROUND($I$17*I289,2))</f>
        <v/>
      </c>
      <c r="H290" s="98">
        <f>IF(B290="","",E290-G290+F290)</f>
        <v/>
      </c>
      <c r="I290" s="100">
        <f>IF(B290="","",I289-H290)</f>
        <v/>
      </c>
    </row>
    <row r="291" ht="18" customHeight="1" s="76">
      <c r="A291" s="5" t="n"/>
      <c r="B291" s="60">
        <f>IF(I290="","",IF(OR(B290&gt;=$C$23,ROUND(I290,2)&lt;=0),"",B290+1))</f>
        <v/>
      </c>
      <c r="C291" s="96">
        <f>IF(B291="","",IF(MONTH(DATE(YEAR($I$13),MONTH($I$13)+(B291-1),DAY($I$13)))&gt;(MONTH($I$13)+MOD((B291-1),12)),DATE(YEAR($I$13),MONTH($I$13)+(B291-1)+1,0),DATE(YEAR($I$13),MONTH($I$13)+(B291-1),DAY($I$13))))</f>
        <v/>
      </c>
      <c r="D291" s="97">
        <f>IF(B291="","",I290)</f>
        <v/>
      </c>
      <c r="E291" s="98">
        <f>IF(B291="","",IF(OR(B291=$C$23,$I$18&gt;ROUND((1+$I$17)*I290,2)),ROUND((1+$I$17)*I290,2),$I$18))</f>
        <v/>
      </c>
      <c r="F291" s="47" t="n"/>
      <c r="G291" s="98">
        <f>IF(B291="","",ROUND($I$17*I290,2))</f>
        <v/>
      </c>
      <c r="H291" s="98">
        <f>IF(B291="","",E291-G291+F291)</f>
        <v/>
      </c>
      <c r="I291" s="100">
        <f>IF(B291="","",I290-H291)</f>
        <v/>
      </c>
    </row>
    <row r="292" ht="18" customHeight="1" s="76">
      <c r="A292" s="5" t="n"/>
      <c r="B292" s="60">
        <f>IF(I291="","",IF(OR(B291&gt;=$C$23,ROUND(I291,2)&lt;=0),"",B291+1))</f>
        <v/>
      </c>
      <c r="C292" s="96">
        <f>IF(B292="","",IF(MONTH(DATE(YEAR($I$13),MONTH($I$13)+(B292-1),DAY($I$13)))&gt;(MONTH($I$13)+MOD((B292-1),12)),DATE(YEAR($I$13),MONTH($I$13)+(B292-1)+1,0),DATE(YEAR($I$13),MONTH($I$13)+(B292-1),DAY($I$13))))</f>
        <v/>
      </c>
      <c r="D292" s="97">
        <f>IF(B292="","",I291)</f>
        <v/>
      </c>
      <c r="E292" s="98">
        <f>IF(B292="","",IF(OR(B292=$C$23,$I$18&gt;ROUND((1+$I$17)*I291,2)),ROUND((1+$I$17)*I291,2),$I$18))</f>
        <v/>
      </c>
      <c r="F292" s="47" t="n"/>
      <c r="G292" s="98">
        <f>IF(B292="","",ROUND($I$17*I291,2))</f>
        <v/>
      </c>
      <c r="H292" s="98">
        <f>IF(B292="","",E292-G292+F292)</f>
        <v/>
      </c>
      <c r="I292" s="100">
        <f>IF(B292="","",I291-H292)</f>
        <v/>
      </c>
    </row>
    <row r="293" ht="18" customHeight="1" s="76">
      <c r="A293" s="5" t="n"/>
      <c r="B293" s="60">
        <f>IF(I292="","",IF(OR(B292&gt;=$C$23,ROUND(I292,2)&lt;=0),"",B292+1))</f>
        <v/>
      </c>
      <c r="C293" s="96">
        <f>IF(B293="","",IF(MONTH(DATE(YEAR($I$13),MONTH($I$13)+(B293-1),DAY($I$13)))&gt;(MONTH($I$13)+MOD((B293-1),12)),DATE(YEAR($I$13),MONTH($I$13)+(B293-1)+1,0),DATE(YEAR($I$13),MONTH($I$13)+(B293-1),DAY($I$13))))</f>
        <v/>
      </c>
      <c r="D293" s="97">
        <f>IF(B293="","",I292)</f>
        <v/>
      </c>
      <c r="E293" s="98">
        <f>IF(B293="","",IF(OR(B293=$C$23,$I$18&gt;ROUND((1+$I$17)*I292,2)),ROUND((1+$I$17)*I292,2),$I$18))</f>
        <v/>
      </c>
      <c r="F293" s="47" t="n"/>
      <c r="G293" s="98">
        <f>IF(B293="","",ROUND($I$17*I292,2))</f>
        <v/>
      </c>
      <c r="H293" s="98">
        <f>IF(B293="","",E293-G293+F293)</f>
        <v/>
      </c>
      <c r="I293" s="100">
        <f>IF(B293="","",I292-H293)</f>
        <v/>
      </c>
    </row>
    <row r="294" ht="18" customHeight="1" s="76">
      <c r="A294" s="5" t="n"/>
      <c r="B294" s="60">
        <f>IF(I293="","",IF(OR(B293&gt;=$C$23,ROUND(I293,2)&lt;=0),"",B293+1))</f>
        <v/>
      </c>
      <c r="C294" s="96">
        <f>IF(B294="","",IF(MONTH(DATE(YEAR($I$13),MONTH($I$13)+(B294-1),DAY($I$13)))&gt;(MONTH($I$13)+MOD((B294-1),12)),DATE(YEAR($I$13),MONTH($I$13)+(B294-1)+1,0),DATE(YEAR($I$13),MONTH($I$13)+(B294-1),DAY($I$13))))</f>
        <v/>
      </c>
      <c r="D294" s="97">
        <f>IF(B294="","",I293)</f>
        <v/>
      </c>
      <c r="E294" s="98">
        <f>IF(B294="","",IF(OR(B294=$C$23,$I$18&gt;ROUND((1+$I$17)*I293,2)),ROUND((1+$I$17)*I293,2),$I$18))</f>
        <v/>
      </c>
      <c r="F294" s="47" t="n"/>
      <c r="G294" s="98">
        <f>IF(B294="","",ROUND($I$17*I293,2))</f>
        <v/>
      </c>
      <c r="H294" s="98">
        <f>IF(B294="","",E294-G294+F294)</f>
        <v/>
      </c>
      <c r="I294" s="100">
        <f>IF(B294="","",I293-H294)</f>
        <v/>
      </c>
    </row>
    <row r="295" ht="18" customHeight="1" s="76">
      <c r="A295" s="5" t="n"/>
      <c r="B295" s="60">
        <f>IF(I294="","",IF(OR(B294&gt;=$C$23,ROUND(I294,2)&lt;=0),"",B294+1))</f>
        <v/>
      </c>
      <c r="C295" s="96">
        <f>IF(B295="","",IF(MONTH(DATE(YEAR($I$13),MONTH($I$13)+(B295-1),DAY($I$13)))&gt;(MONTH($I$13)+MOD((B295-1),12)),DATE(YEAR($I$13),MONTH($I$13)+(B295-1)+1,0),DATE(YEAR($I$13),MONTH($I$13)+(B295-1),DAY($I$13))))</f>
        <v/>
      </c>
      <c r="D295" s="97">
        <f>IF(B295="","",I294)</f>
        <v/>
      </c>
      <c r="E295" s="98">
        <f>IF(B295="","",IF(OR(B295=$C$23,$I$18&gt;ROUND((1+$I$17)*I294,2)),ROUND((1+$I$17)*I294,2),$I$18))</f>
        <v/>
      </c>
      <c r="F295" s="47" t="n"/>
      <c r="G295" s="98">
        <f>IF(B295="","",ROUND($I$17*I294,2))</f>
        <v/>
      </c>
      <c r="H295" s="98">
        <f>IF(B295="","",E295-G295+F295)</f>
        <v/>
      </c>
      <c r="I295" s="100">
        <f>IF(B295="","",I294-H295)</f>
        <v/>
      </c>
    </row>
    <row r="296" ht="18" customHeight="1" s="76">
      <c r="A296" s="5" t="n"/>
      <c r="B296" s="60">
        <f>IF(I295="","",IF(OR(B295&gt;=$C$23,ROUND(I295,2)&lt;=0),"",B295+1))</f>
        <v/>
      </c>
      <c r="C296" s="96">
        <f>IF(B296="","",IF(MONTH(DATE(YEAR($I$13),MONTH($I$13)+(B296-1),DAY($I$13)))&gt;(MONTH($I$13)+MOD((B296-1),12)),DATE(YEAR($I$13),MONTH($I$13)+(B296-1)+1,0),DATE(YEAR($I$13),MONTH($I$13)+(B296-1),DAY($I$13))))</f>
        <v/>
      </c>
      <c r="D296" s="97">
        <f>IF(B296="","",I295)</f>
        <v/>
      </c>
      <c r="E296" s="98">
        <f>IF(B296="","",IF(OR(B296=$C$23,$I$18&gt;ROUND((1+$I$17)*I295,2)),ROUND((1+$I$17)*I295,2),$I$18))</f>
        <v/>
      </c>
      <c r="F296" s="47" t="n"/>
      <c r="G296" s="98">
        <f>IF(B296="","",ROUND($I$17*I295,2))</f>
        <v/>
      </c>
      <c r="H296" s="98">
        <f>IF(B296="","",E296-G296+F296)</f>
        <v/>
      </c>
      <c r="I296" s="100">
        <f>IF(B296="","",I295-H296)</f>
        <v/>
      </c>
    </row>
    <row r="297" ht="18" customHeight="1" s="76">
      <c r="A297" s="5" t="n"/>
      <c r="B297" s="60">
        <f>IF(I296="","",IF(OR(B296&gt;=$C$23,ROUND(I296,2)&lt;=0),"",B296+1))</f>
        <v/>
      </c>
      <c r="C297" s="96">
        <f>IF(B297="","",IF(MONTH(DATE(YEAR($I$13),MONTH($I$13)+(B297-1),DAY($I$13)))&gt;(MONTH($I$13)+MOD((B297-1),12)),DATE(YEAR($I$13),MONTH($I$13)+(B297-1)+1,0),DATE(YEAR($I$13),MONTH($I$13)+(B297-1),DAY($I$13))))</f>
        <v/>
      </c>
      <c r="D297" s="97">
        <f>IF(B297="","",I296)</f>
        <v/>
      </c>
      <c r="E297" s="98">
        <f>IF(B297="","",IF(OR(B297=$C$23,$I$18&gt;ROUND((1+$I$17)*I296,2)),ROUND((1+$I$17)*I296,2),$I$18))</f>
        <v/>
      </c>
      <c r="F297" s="47" t="n"/>
      <c r="G297" s="98">
        <f>IF(B297="","",ROUND($I$17*I296,2))</f>
        <v/>
      </c>
      <c r="H297" s="98">
        <f>IF(B297="","",E297-G297+F297)</f>
        <v/>
      </c>
      <c r="I297" s="100">
        <f>IF(B297="","",I296-H297)</f>
        <v/>
      </c>
    </row>
    <row r="298" ht="18" customHeight="1" s="76">
      <c r="A298" s="5" t="n"/>
      <c r="B298" s="60">
        <f>IF(I297="","",IF(OR(B297&gt;=$C$23,ROUND(I297,2)&lt;=0),"",B297+1))</f>
        <v/>
      </c>
      <c r="C298" s="96">
        <f>IF(B298="","",IF(MONTH(DATE(YEAR($I$13),MONTH($I$13)+(B298-1),DAY($I$13)))&gt;(MONTH($I$13)+MOD((B298-1),12)),DATE(YEAR($I$13),MONTH($I$13)+(B298-1)+1,0),DATE(YEAR($I$13),MONTH($I$13)+(B298-1),DAY($I$13))))</f>
        <v/>
      </c>
      <c r="D298" s="97">
        <f>IF(B298="","",I297)</f>
        <v/>
      </c>
      <c r="E298" s="98">
        <f>IF(B298="","",IF(OR(B298=$C$23,$I$18&gt;ROUND((1+$I$17)*I297,2)),ROUND((1+$I$17)*I297,2),$I$18))</f>
        <v/>
      </c>
      <c r="F298" s="47" t="n"/>
      <c r="G298" s="98">
        <f>IF(B298="","",ROUND($I$17*I297,2))</f>
        <v/>
      </c>
      <c r="H298" s="98">
        <f>IF(B298="","",E298-G298+F298)</f>
        <v/>
      </c>
      <c r="I298" s="100">
        <f>IF(B298="","",I297-H298)</f>
        <v/>
      </c>
    </row>
    <row r="299" ht="18" customHeight="1" s="76">
      <c r="A299" s="5" t="n"/>
      <c r="B299" s="60">
        <f>IF(I298="","",IF(OR(B298&gt;=$C$23,ROUND(I298,2)&lt;=0),"",B298+1))</f>
        <v/>
      </c>
      <c r="C299" s="96">
        <f>IF(B299="","",IF(MONTH(DATE(YEAR($I$13),MONTH($I$13)+(B299-1),DAY($I$13)))&gt;(MONTH($I$13)+MOD((B299-1),12)),DATE(YEAR($I$13),MONTH($I$13)+(B299-1)+1,0),DATE(YEAR($I$13),MONTH($I$13)+(B299-1),DAY($I$13))))</f>
        <v/>
      </c>
      <c r="D299" s="97">
        <f>IF(B299="","",I298)</f>
        <v/>
      </c>
      <c r="E299" s="98">
        <f>IF(B299="","",IF(OR(B299=$C$23,$I$18&gt;ROUND((1+$I$17)*I298,2)),ROUND((1+$I$17)*I298,2),$I$18))</f>
        <v/>
      </c>
      <c r="F299" s="47" t="n"/>
      <c r="G299" s="98">
        <f>IF(B299="","",ROUND($I$17*I298,2))</f>
        <v/>
      </c>
      <c r="H299" s="98">
        <f>IF(B299="","",E299-G299+F299)</f>
        <v/>
      </c>
      <c r="I299" s="100">
        <f>IF(B299="","",I298-H299)</f>
        <v/>
      </c>
    </row>
    <row r="300" ht="18" customHeight="1" s="76">
      <c r="A300" s="5" t="n"/>
      <c r="B300" s="60">
        <f>IF(I299="","",IF(OR(B299&gt;=$C$23,ROUND(I299,2)&lt;=0),"",B299+1))</f>
        <v/>
      </c>
      <c r="C300" s="96">
        <f>IF(B300="","",IF(MONTH(DATE(YEAR($I$13),MONTH($I$13)+(B300-1),DAY($I$13)))&gt;(MONTH($I$13)+MOD((B300-1),12)),DATE(YEAR($I$13),MONTH($I$13)+(B300-1)+1,0),DATE(YEAR($I$13),MONTH($I$13)+(B300-1),DAY($I$13))))</f>
        <v/>
      </c>
      <c r="D300" s="97">
        <f>IF(B300="","",I299)</f>
        <v/>
      </c>
      <c r="E300" s="98">
        <f>IF(B300="","",IF(OR(B300=$C$23,$I$18&gt;ROUND((1+$I$17)*I299,2)),ROUND((1+$I$17)*I299,2),$I$18))</f>
        <v/>
      </c>
      <c r="F300" s="47" t="n"/>
      <c r="G300" s="98">
        <f>IF(B300="","",ROUND($I$17*I299,2))</f>
        <v/>
      </c>
      <c r="H300" s="98">
        <f>IF(B300="","",E300-G300+F300)</f>
        <v/>
      </c>
      <c r="I300" s="100">
        <f>IF(B300="","",I299-H300)</f>
        <v/>
      </c>
    </row>
    <row r="301" ht="18" customHeight="1" s="76">
      <c r="A301" s="5" t="n"/>
      <c r="B301" s="60">
        <f>IF(I300="","",IF(OR(B300&gt;=$C$23,ROUND(I300,2)&lt;=0),"",B300+1))</f>
        <v/>
      </c>
      <c r="C301" s="96">
        <f>IF(B301="","",IF(MONTH(DATE(YEAR($I$13),MONTH($I$13)+(B301-1),DAY($I$13)))&gt;(MONTH($I$13)+MOD((B301-1),12)),DATE(YEAR($I$13),MONTH($I$13)+(B301-1)+1,0),DATE(YEAR($I$13),MONTH($I$13)+(B301-1),DAY($I$13))))</f>
        <v/>
      </c>
      <c r="D301" s="97">
        <f>IF(B301="","",I300)</f>
        <v/>
      </c>
      <c r="E301" s="98">
        <f>IF(B301="","",IF(OR(B301=$C$23,$I$18&gt;ROUND((1+$I$17)*I300,2)),ROUND((1+$I$17)*I300,2),$I$18))</f>
        <v/>
      </c>
      <c r="F301" s="47" t="n"/>
      <c r="G301" s="98">
        <f>IF(B301="","",ROUND($I$17*I300,2))</f>
        <v/>
      </c>
      <c r="H301" s="98">
        <f>IF(B301="","",E301-G301+F301)</f>
        <v/>
      </c>
      <c r="I301" s="100">
        <f>IF(B301="","",I300-H301)</f>
        <v/>
      </c>
    </row>
    <row r="302" ht="18" customHeight="1" s="76">
      <c r="A302" s="5" t="n"/>
      <c r="B302" s="60">
        <f>IF(I301="","",IF(OR(B301&gt;=$C$23,ROUND(I301,2)&lt;=0),"",B301+1))</f>
        <v/>
      </c>
      <c r="C302" s="96">
        <f>IF(B302="","",IF(MONTH(DATE(YEAR($I$13),MONTH($I$13)+(B302-1),DAY($I$13)))&gt;(MONTH($I$13)+MOD((B302-1),12)),DATE(YEAR($I$13),MONTH($I$13)+(B302-1)+1,0),DATE(YEAR($I$13),MONTH($I$13)+(B302-1),DAY($I$13))))</f>
        <v/>
      </c>
      <c r="D302" s="97">
        <f>IF(B302="","",I301)</f>
        <v/>
      </c>
      <c r="E302" s="98">
        <f>IF(B302="","",IF(OR(B302=$C$23,$I$18&gt;ROUND((1+$I$17)*I301,2)),ROUND((1+$I$17)*I301,2),$I$18))</f>
        <v/>
      </c>
      <c r="F302" s="47" t="n"/>
      <c r="G302" s="98">
        <f>IF(B302="","",ROUND($I$17*I301,2))</f>
        <v/>
      </c>
      <c r="H302" s="98">
        <f>IF(B302="","",E302-G302+F302)</f>
        <v/>
      </c>
      <c r="I302" s="100">
        <f>IF(B302="","",I301-H302)</f>
        <v/>
      </c>
    </row>
    <row r="303" ht="18" customHeight="1" s="76">
      <c r="A303" s="5" t="n"/>
      <c r="B303" s="60">
        <f>IF(I302="","",IF(OR(B302&gt;=$C$23,ROUND(I302,2)&lt;=0),"",B302+1))</f>
        <v/>
      </c>
      <c r="C303" s="96">
        <f>IF(B303="","",IF(MONTH(DATE(YEAR($I$13),MONTH($I$13)+(B303-1),DAY($I$13)))&gt;(MONTH($I$13)+MOD((B303-1),12)),DATE(YEAR($I$13),MONTH($I$13)+(B303-1)+1,0),DATE(YEAR($I$13),MONTH($I$13)+(B303-1),DAY($I$13))))</f>
        <v/>
      </c>
      <c r="D303" s="97">
        <f>IF(B303="","",I302)</f>
        <v/>
      </c>
      <c r="E303" s="98">
        <f>IF(B303="","",IF(OR(B303=$C$23,$I$18&gt;ROUND((1+$I$17)*I302,2)),ROUND((1+$I$17)*I302,2),$I$18))</f>
        <v/>
      </c>
      <c r="F303" s="47" t="n"/>
      <c r="G303" s="98">
        <f>IF(B303="","",ROUND($I$17*I302,2))</f>
        <v/>
      </c>
      <c r="H303" s="98">
        <f>IF(B303="","",E303-G303+F303)</f>
        <v/>
      </c>
      <c r="I303" s="100">
        <f>IF(B303="","",I302-H303)</f>
        <v/>
      </c>
    </row>
    <row r="304" ht="18" customHeight="1" s="76">
      <c r="A304" s="5" t="n"/>
      <c r="B304" s="60">
        <f>IF(I303="","",IF(OR(B303&gt;=$C$23,ROUND(I303,2)&lt;=0),"",B303+1))</f>
        <v/>
      </c>
      <c r="C304" s="96">
        <f>IF(B304="","",IF(MONTH(DATE(YEAR($I$13),MONTH($I$13)+(B304-1),DAY($I$13)))&gt;(MONTH($I$13)+MOD((B304-1),12)),DATE(YEAR($I$13),MONTH($I$13)+(B304-1)+1,0),DATE(YEAR($I$13),MONTH($I$13)+(B304-1),DAY($I$13))))</f>
        <v/>
      </c>
      <c r="D304" s="97">
        <f>IF(B304="","",I303)</f>
        <v/>
      </c>
      <c r="E304" s="98">
        <f>IF(B304="","",IF(OR(B304=$C$23,$I$18&gt;ROUND((1+$I$17)*I303,2)),ROUND((1+$I$17)*I303,2),$I$18))</f>
        <v/>
      </c>
      <c r="F304" s="47" t="n"/>
      <c r="G304" s="98">
        <f>IF(B304="","",ROUND($I$17*I303,2))</f>
        <v/>
      </c>
      <c r="H304" s="98">
        <f>IF(B304="","",E304-G304+F304)</f>
        <v/>
      </c>
      <c r="I304" s="100">
        <f>IF(B304="","",I303-H304)</f>
        <v/>
      </c>
    </row>
    <row r="305" ht="18" customHeight="1" s="76">
      <c r="A305" s="5" t="n"/>
      <c r="B305" s="60">
        <f>IF(I304="","",IF(OR(B304&gt;=$C$23,ROUND(I304,2)&lt;=0),"",B304+1))</f>
        <v/>
      </c>
      <c r="C305" s="96">
        <f>IF(B305="","",IF(MONTH(DATE(YEAR($I$13),MONTH($I$13)+(B305-1),DAY($I$13)))&gt;(MONTH($I$13)+MOD((B305-1),12)),DATE(YEAR($I$13),MONTH($I$13)+(B305-1)+1,0),DATE(YEAR($I$13),MONTH($I$13)+(B305-1),DAY($I$13))))</f>
        <v/>
      </c>
      <c r="D305" s="97">
        <f>IF(B305="","",I304)</f>
        <v/>
      </c>
      <c r="E305" s="98">
        <f>IF(B305="","",IF(OR(B305=$C$23,$I$18&gt;ROUND((1+$I$17)*I304,2)),ROUND((1+$I$17)*I304,2),$I$18))</f>
        <v/>
      </c>
      <c r="F305" s="47" t="n"/>
      <c r="G305" s="98">
        <f>IF(B305="","",ROUND($I$17*I304,2))</f>
        <v/>
      </c>
      <c r="H305" s="98">
        <f>IF(B305="","",E305-G305+F305)</f>
        <v/>
      </c>
      <c r="I305" s="100">
        <f>IF(B305="","",I304-H305)</f>
        <v/>
      </c>
    </row>
    <row r="306" ht="18" customHeight="1" s="76">
      <c r="A306" s="5" t="n"/>
      <c r="B306" s="60">
        <f>IF(I305="","",IF(OR(B305&gt;=$C$23,ROUND(I305,2)&lt;=0),"",B305+1))</f>
        <v/>
      </c>
      <c r="C306" s="96">
        <f>IF(B306="","",IF(MONTH(DATE(YEAR($I$13),MONTH($I$13)+(B306-1),DAY($I$13)))&gt;(MONTH($I$13)+MOD((B306-1),12)),DATE(YEAR($I$13),MONTH($I$13)+(B306-1)+1,0),DATE(YEAR($I$13),MONTH($I$13)+(B306-1),DAY($I$13))))</f>
        <v/>
      </c>
      <c r="D306" s="97">
        <f>IF(B306="","",I305)</f>
        <v/>
      </c>
      <c r="E306" s="98">
        <f>IF(B306="","",IF(OR(B306=$C$23,$I$18&gt;ROUND((1+$I$17)*I305,2)),ROUND((1+$I$17)*I305,2),$I$18))</f>
        <v/>
      </c>
      <c r="F306" s="47" t="n"/>
      <c r="G306" s="98">
        <f>IF(B306="","",ROUND($I$17*I305,2))</f>
        <v/>
      </c>
      <c r="H306" s="98">
        <f>IF(B306="","",E306-G306+F306)</f>
        <v/>
      </c>
      <c r="I306" s="100">
        <f>IF(B306="","",I305-H306)</f>
        <v/>
      </c>
    </row>
    <row r="307" ht="18" customHeight="1" s="76">
      <c r="A307" s="5" t="n"/>
      <c r="B307" s="60">
        <f>IF(I306="","",IF(OR(B306&gt;=$C$23,ROUND(I306,2)&lt;=0),"",B306+1))</f>
        <v/>
      </c>
      <c r="C307" s="96">
        <f>IF(B307="","",IF(MONTH(DATE(YEAR($I$13),MONTH($I$13)+(B307-1),DAY($I$13)))&gt;(MONTH($I$13)+MOD((B307-1),12)),DATE(YEAR($I$13),MONTH($I$13)+(B307-1)+1,0),DATE(YEAR($I$13),MONTH($I$13)+(B307-1),DAY($I$13))))</f>
        <v/>
      </c>
      <c r="D307" s="97">
        <f>IF(B307="","",I306)</f>
        <v/>
      </c>
      <c r="E307" s="98">
        <f>IF(B307="","",IF(OR(B307=$C$23,$I$18&gt;ROUND((1+$I$17)*I306,2)),ROUND((1+$I$17)*I306,2),$I$18))</f>
        <v/>
      </c>
      <c r="F307" s="47" t="n"/>
      <c r="G307" s="98">
        <f>IF(B307="","",ROUND($I$17*I306,2))</f>
        <v/>
      </c>
      <c r="H307" s="98">
        <f>IF(B307="","",E307-G307+F307)</f>
        <v/>
      </c>
      <c r="I307" s="100">
        <f>IF(B307="","",I306-H307)</f>
        <v/>
      </c>
    </row>
    <row r="308" ht="18" customHeight="1" s="76">
      <c r="A308" s="5" t="n"/>
      <c r="B308" s="60">
        <f>IF(I307="","",IF(OR(B307&gt;=$C$23,ROUND(I307,2)&lt;=0),"",B307+1))</f>
        <v/>
      </c>
      <c r="C308" s="96">
        <f>IF(B308="","",IF(MONTH(DATE(YEAR($I$13),MONTH($I$13)+(B308-1),DAY($I$13)))&gt;(MONTH($I$13)+MOD((B308-1),12)),DATE(YEAR($I$13),MONTH($I$13)+(B308-1)+1,0),DATE(YEAR($I$13),MONTH($I$13)+(B308-1),DAY($I$13))))</f>
        <v/>
      </c>
      <c r="D308" s="97">
        <f>IF(B308="","",I307)</f>
        <v/>
      </c>
      <c r="E308" s="98">
        <f>IF(B308="","",IF(OR(B308=$C$23,$I$18&gt;ROUND((1+$I$17)*I307,2)),ROUND((1+$I$17)*I307,2),$I$18))</f>
        <v/>
      </c>
      <c r="F308" s="47" t="n"/>
      <c r="G308" s="98">
        <f>IF(B308="","",ROUND($I$17*I307,2))</f>
        <v/>
      </c>
      <c r="H308" s="98">
        <f>IF(B308="","",E308-G308+F308)</f>
        <v/>
      </c>
      <c r="I308" s="100">
        <f>IF(B308="","",I307-H308)</f>
        <v/>
      </c>
    </row>
    <row r="309" ht="18" customHeight="1" s="76">
      <c r="A309" s="5" t="n"/>
      <c r="B309" s="60">
        <f>IF(I308="","",IF(OR(B308&gt;=$C$23,ROUND(I308,2)&lt;=0),"",B308+1))</f>
        <v/>
      </c>
      <c r="C309" s="96">
        <f>IF(B309="","",IF(MONTH(DATE(YEAR($I$13),MONTH($I$13)+(B309-1),DAY($I$13)))&gt;(MONTH($I$13)+MOD((B309-1),12)),DATE(YEAR($I$13),MONTH($I$13)+(B309-1)+1,0),DATE(YEAR($I$13),MONTH($I$13)+(B309-1),DAY($I$13))))</f>
        <v/>
      </c>
      <c r="D309" s="97">
        <f>IF(B309="","",I308)</f>
        <v/>
      </c>
      <c r="E309" s="98">
        <f>IF(B309="","",IF(OR(B309=$C$23,$I$18&gt;ROUND((1+$I$17)*I308,2)),ROUND((1+$I$17)*I308,2),$I$18))</f>
        <v/>
      </c>
      <c r="F309" s="47" t="n"/>
      <c r="G309" s="98">
        <f>IF(B309="","",ROUND($I$17*I308,2))</f>
        <v/>
      </c>
      <c r="H309" s="98">
        <f>IF(B309="","",E309-G309+F309)</f>
        <v/>
      </c>
      <c r="I309" s="100">
        <f>IF(B309="","",I308-H309)</f>
        <v/>
      </c>
    </row>
    <row r="310" ht="18" customHeight="1" s="76">
      <c r="A310" s="5" t="n"/>
      <c r="B310" s="60">
        <f>IF(I309="","",IF(OR(B309&gt;=$C$23,ROUND(I309,2)&lt;=0),"",B309+1))</f>
        <v/>
      </c>
      <c r="C310" s="96">
        <f>IF(B310="","",IF(MONTH(DATE(YEAR($I$13),MONTH($I$13)+(B310-1),DAY($I$13)))&gt;(MONTH($I$13)+MOD((B310-1),12)),DATE(YEAR($I$13),MONTH($I$13)+(B310-1)+1,0),DATE(YEAR($I$13),MONTH($I$13)+(B310-1),DAY($I$13))))</f>
        <v/>
      </c>
      <c r="D310" s="97">
        <f>IF(B310="","",I309)</f>
        <v/>
      </c>
      <c r="E310" s="98">
        <f>IF(B310="","",IF(OR(B310=$C$23,$I$18&gt;ROUND((1+$I$17)*I309,2)),ROUND((1+$I$17)*I309,2),$I$18))</f>
        <v/>
      </c>
      <c r="F310" s="47" t="n"/>
      <c r="G310" s="98">
        <f>IF(B310="","",ROUND($I$17*I309,2))</f>
        <v/>
      </c>
      <c r="H310" s="98">
        <f>IF(B310="","",E310-G310+F310)</f>
        <v/>
      </c>
      <c r="I310" s="100">
        <f>IF(B310="","",I309-H310)</f>
        <v/>
      </c>
    </row>
    <row r="311" ht="18" customHeight="1" s="76">
      <c r="A311" s="5" t="n"/>
      <c r="B311" s="60">
        <f>IF(I310="","",IF(OR(B310&gt;=$C$23,ROUND(I310,2)&lt;=0),"",B310+1))</f>
        <v/>
      </c>
      <c r="C311" s="96">
        <f>IF(B311="","",IF(MONTH(DATE(YEAR($I$13),MONTH($I$13)+(B311-1),DAY($I$13)))&gt;(MONTH($I$13)+MOD((B311-1),12)),DATE(YEAR($I$13),MONTH($I$13)+(B311-1)+1,0),DATE(YEAR($I$13),MONTH($I$13)+(B311-1),DAY($I$13))))</f>
        <v/>
      </c>
      <c r="D311" s="97">
        <f>IF(B311="","",I310)</f>
        <v/>
      </c>
      <c r="E311" s="98">
        <f>IF(B311="","",IF(OR(B311=$C$23,$I$18&gt;ROUND((1+$I$17)*I310,2)),ROUND((1+$I$17)*I310,2),$I$18))</f>
        <v/>
      </c>
      <c r="F311" s="47" t="n"/>
      <c r="G311" s="98">
        <f>IF(B311="","",ROUND($I$17*I310,2))</f>
        <v/>
      </c>
      <c r="H311" s="98">
        <f>IF(B311="","",E311-G311+F311)</f>
        <v/>
      </c>
      <c r="I311" s="100">
        <f>IF(B311="","",I310-H311)</f>
        <v/>
      </c>
    </row>
    <row r="312" ht="18" customHeight="1" s="76">
      <c r="A312" s="5" t="n"/>
      <c r="B312" s="60">
        <f>IF(I311="","",IF(OR(B311&gt;=$C$23,ROUND(I311,2)&lt;=0),"",B311+1))</f>
        <v/>
      </c>
      <c r="C312" s="96">
        <f>IF(B312="","",IF(MONTH(DATE(YEAR($I$13),MONTH($I$13)+(B312-1),DAY($I$13)))&gt;(MONTH($I$13)+MOD((B312-1),12)),DATE(YEAR($I$13),MONTH($I$13)+(B312-1)+1,0),DATE(YEAR($I$13),MONTH($I$13)+(B312-1),DAY($I$13))))</f>
        <v/>
      </c>
      <c r="D312" s="97">
        <f>IF(B312="","",I311)</f>
        <v/>
      </c>
      <c r="E312" s="98">
        <f>IF(B312="","",IF(OR(B312=$C$23,$I$18&gt;ROUND((1+$I$17)*I311,2)),ROUND((1+$I$17)*I311,2),$I$18))</f>
        <v/>
      </c>
      <c r="F312" s="47" t="n"/>
      <c r="G312" s="98">
        <f>IF(B312="","",ROUND($I$17*I311,2))</f>
        <v/>
      </c>
      <c r="H312" s="98">
        <f>IF(B312="","",E312-G312+F312)</f>
        <v/>
      </c>
      <c r="I312" s="100">
        <f>IF(B312="","",I311-H312)</f>
        <v/>
      </c>
    </row>
    <row r="313" ht="18" customHeight="1" s="76">
      <c r="A313" s="5" t="n"/>
      <c r="B313" s="60">
        <f>IF(I312="","",IF(OR(B312&gt;=$C$23,ROUND(I312,2)&lt;=0),"",B312+1))</f>
        <v/>
      </c>
      <c r="C313" s="96">
        <f>IF(B313="","",IF(MONTH(DATE(YEAR($I$13),MONTH($I$13)+(B313-1),DAY($I$13)))&gt;(MONTH($I$13)+MOD((B313-1),12)),DATE(YEAR($I$13),MONTH($I$13)+(B313-1)+1,0),DATE(YEAR($I$13),MONTH($I$13)+(B313-1),DAY($I$13))))</f>
        <v/>
      </c>
      <c r="D313" s="97">
        <f>IF(B313="","",I312)</f>
        <v/>
      </c>
      <c r="E313" s="98">
        <f>IF(B313="","",IF(OR(B313=$C$23,$I$18&gt;ROUND((1+$I$17)*I312,2)),ROUND((1+$I$17)*I312,2),$I$18))</f>
        <v/>
      </c>
      <c r="F313" s="47" t="n"/>
      <c r="G313" s="98">
        <f>IF(B313="","",ROUND($I$17*I312,2))</f>
        <v/>
      </c>
      <c r="H313" s="98">
        <f>IF(B313="","",E313-G313+F313)</f>
        <v/>
      </c>
      <c r="I313" s="100">
        <f>IF(B313="","",I312-H313)</f>
        <v/>
      </c>
    </row>
    <row r="314" ht="18" customHeight="1" s="76">
      <c r="A314" s="5" t="n"/>
      <c r="B314" s="60">
        <f>IF(I313="","",IF(OR(B313&gt;=$C$23,ROUND(I313,2)&lt;=0),"",B313+1))</f>
        <v/>
      </c>
      <c r="C314" s="96">
        <f>IF(B314="","",IF(MONTH(DATE(YEAR($I$13),MONTH($I$13)+(B314-1),DAY($I$13)))&gt;(MONTH($I$13)+MOD((B314-1),12)),DATE(YEAR($I$13),MONTH($I$13)+(B314-1)+1,0),DATE(YEAR($I$13),MONTH($I$13)+(B314-1),DAY($I$13))))</f>
        <v/>
      </c>
      <c r="D314" s="97">
        <f>IF(B314="","",I313)</f>
        <v/>
      </c>
      <c r="E314" s="98">
        <f>IF(B314="","",IF(OR(B314=$C$23,$I$18&gt;ROUND((1+$I$17)*I313,2)),ROUND((1+$I$17)*I313,2),$I$18))</f>
        <v/>
      </c>
      <c r="F314" s="47" t="n"/>
      <c r="G314" s="98">
        <f>IF(B314="","",ROUND($I$17*I313,2))</f>
        <v/>
      </c>
      <c r="H314" s="98">
        <f>IF(B314="","",E314-G314+F314)</f>
        <v/>
      </c>
      <c r="I314" s="100">
        <f>IF(B314="","",I313-H314)</f>
        <v/>
      </c>
    </row>
    <row r="315" ht="18" customHeight="1" s="76">
      <c r="A315" s="5" t="n"/>
      <c r="B315" s="60">
        <f>IF(I314="","",IF(OR(B314&gt;=$C$23,ROUND(I314,2)&lt;=0),"",B314+1))</f>
        <v/>
      </c>
      <c r="C315" s="96">
        <f>IF(B315="","",IF(MONTH(DATE(YEAR($I$13),MONTH($I$13)+(B315-1),DAY($I$13)))&gt;(MONTH($I$13)+MOD((B315-1),12)),DATE(YEAR($I$13),MONTH($I$13)+(B315-1)+1,0),DATE(YEAR($I$13),MONTH($I$13)+(B315-1),DAY($I$13))))</f>
        <v/>
      </c>
      <c r="D315" s="97">
        <f>IF(B315="","",I314)</f>
        <v/>
      </c>
      <c r="E315" s="98">
        <f>IF(B315="","",IF(OR(B315=$C$23,$I$18&gt;ROUND((1+$I$17)*I314,2)),ROUND((1+$I$17)*I314,2),$I$18))</f>
        <v/>
      </c>
      <c r="F315" s="47" t="n"/>
      <c r="G315" s="98">
        <f>IF(B315="","",ROUND($I$17*I314,2))</f>
        <v/>
      </c>
      <c r="H315" s="98">
        <f>IF(B315="","",E315-G315+F315)</f>
        <v/>
      </c>
      <c r="I315" s="100">
        <f>IF(B315="","",I314-H315)</f>
        <v/>
      </c>
    </row>
    <row r="316" ht="18" customHeight="1" s="76">
      <c r="A316" s="5" t="n"/>
      <c r="B316" s="60">
        <f>IF(I315="","",IF(OR(B315&gt;=$C$23,ROUND(I315,2)&lt;=0),"",B315+1))</f>
        <v/>
      </c>
      <c r="C316" s="96">
        <f>IF(B316="","",IF(MONTH(DATE(YEAR($I$13),MONTH($I$13)+(B316-1),DAY($I$13)))&gt;(MONTH($I$13)+MOD((B316-1),12)),DATE(YEAR($I$13),MONTH($I$13)+(B316-1)+1,0),DATE(YEAR($I$13),MONTH($I$13)+(B316-1),DAY($I$13))))</f>
        <v/>
      </c>
      <c r="D316" s="97">
        <f>IF(B316="","",I315)</f>
        <v/>
      </c>
      <c r="E316" s="98">
        <f>IF(B316="","",IF(OR(B316=$C$23,$I$18&gt;ROUND((1+$I$17)*I315,2)),ROUND((1+$I$17)*I315,2),$I$18))</f>
        <v/>
      </c>
      <c r="F316" s="47" t="n"/>
      <c r="G316" s="98">
        <f>IF(B316="","",ROUND($I$17*I315,2))</f>
        <v/>
      </c>
      <c r="H316" s="98">
        <f>IF(B316="","",E316-G316+F316)</f>
        <v/>
      </c>
      <c r="I316" s="100">
        <f>IF(B316="","",I315-H316)</f>
        <v/>
      </c>
    </row>
    <row r="317" ht="18" customHeight="1" s="76">
      <c r="A317" s="5" t="n"/>
      <c r="B317" s="60">
        <f>IF(I316="","",IF(OR(B316&gt;=$C$23,ROUND(I316,2)&lt;=0),"",B316+1))</f>
        <v/>
      </c>
      <c r="C317" s="96">
        <f>IF(B317="","",IF(MONTH(DATE(YEAR($I$13),MONTH($I$13)+(B317-1),DAY($I$13)))&gt;(MONTH($I$13)+MOD((B317-1),12)),DATE(YEAR($I$13),MONTH($I$13)+(B317-1)+1,0),DATE(YEAR($I$13),MONTH($I$13)+(B317-1),DAY($I$13))))</f>
        <v/>
      </c>
      <c r="D317" s="97">
        <f>IF(B317="","",I316)</f>
        <v/>
      </c>
      <c r="E317" s="98">
        <f>IF(B317="","",IF(OR(B317=$C$23,$I$18&gt;ROUND((1+$I$17)*I316,2)),ROUND((1+$I$17)*I316,2),$I$18))</f>
        <v/>
      </c>
      <c r="F317" s="47" t="n"/>
      <c r="G317" s="98">
        <f>IF(B317="","",ROUND($I$17*I316,2))</f>
        <v/>
      </c>
      <c r="H317" s="98">
        <f>IF(B317="","",E317-G317+F317)</f>
        <v/>
      </c>
      <c r="I317" s="100">
        <f>IF(B317="","",I316-H317)</f>
        <v/>
      </c>
    </row>
    <row r="318" ht="18" customHeight="1" s="76">
      <c r="A318" s="5" t="n"/>
      <c r="B318" s="60">
        <f>IF(I317="","",IF(OR(B317&gt;=$C$23,ROUND(I317,2)&lt;=0),"",B317+1))</f>
        <v/>
      </c>
      <c r="C318" s="96">
        <f>IF(B318="","",IF(MONTH(DATE(YEAR($I$13),MONTH($I$13)+(B318-1),DAY($I$13)))&gt;(MONTH($I$13)+MOD((B318-1),12)),DATE(YEAR($I$13),MONTH($I$13)+(B318-1)+1,0),DATE(YEAR($I$13),MONTH($I$13)+(B318-1),DAY($I$13))))</f>
        <v/>
      </c>
      <c r="D318" s="97">
        <f>IF(B318="","",I317)</f>
        <v/>
      </c>
      <c r="E318" s="98">
        <f>IF(B318="","",IF(OR(B318=$C$23,$I$18&gt;ROUND((1+$I$17)*I317,2)),ROUND((1+$I$17)*I317,2),$I$18))</f>
        <v/>
      </c>
      <c r="F318" s="47" t="n"/>
      <c r="G318" s="98">
        <f>IF(B318="","",ROUND($I$17*I317,2))</f>
        <v/>
      </c>
      <c r="H318" s="98">
        <f>IF(B318="","",E318-G318+F318)</f>
        <v/>
      </c>
      <c r="I318" s="100">
        <f>IF(B318="","",I317-H318)</f>
        <v/>
      </c>
    </row>
    <row r="319" ht="18" customHeight="1" s="76">
      <c r="A319" s="5" t="n"/>
      <c r="B319" s="60">
        <f>IF(I318="","",IF(OR(B318&gt;=$C$23,ROUND(I318,2)&lt;=0),"",B318+1))</f>
        <v/>
      </c>
      <c r="C319" s="96">
        <f>IF(B319="","",IF(MONTH(DATE(YEAR($I$13),MONTH($I$13)+(B319-1),DAY($I$13)))&gt;(MONTH($I$13)+MOD((B319-1),12)),DATE(YEAR($I$13),MONTH($I$13)+(B319-1)+1,0),DATE(YEAR($I$13),MONTH($I$13)+(B319-1),DAY($I$13))))</f>
        <v/>
      </c>
      <c r="D319" s="97">
        <f>IF(B319="","",I318)</f>
        <v/>
      </c>
      <c r="E319" s="98">
        <f>IF(B319="","",IF(OR(B319=$C$23,$I$18&gt;ROUND((1+$I$17)*I318,2)),ROUND((1+$I$17)*I318,2),$I$18))</f>
        <v/>
      </c>
      <c r="F319" s="47" t="n"/>
      <c r="G319" s="98">
        <f>IF(B319="","",ROUND($I$17*I318,2))</f>
        <v/>
      </c>
      <c r="H319" s="98">
        <f>IF(B319="","",E319-G319+F319)</f>
        <v/>
      </c>
      <c r="I319" s="100">
        <f>IF(B319="","",I318-H319)</f>
        <v/>
      </c>
    </row>
    <row r="320" ht="18" customHeight="1" s="76">
      <c r="A320" s="5" t="n"/>
      <c r="B320" s="60">
        <f>IF(I319="","",IF(OR(B319&gt;=$C$23,ROUND(I319,2)&lt;=0),"",B319+1))</f>
        <v/>
      </c>
      <c r="C320" s="96">
        <f>IF(B320="","",IF(MONTH(DATE(YEAR($I$13),MONTH($I$13)+(B320-1),DAY($I$13)))&gt;(MONTH($I$13)+MOD((B320-1),12)),DATE(YEAR($I$13),MONTH($I$13)+(B320-1)+1,0),DATE(YEAR($I$13),MONTH($I$13)+(B320-1),DAY($I$13))))</f>
        <v/>
      </c>
      <c r="D320" s="97">
        <f>IF(B320="","",I319)</f>
        <v/>
      </c>
      <c r="E320" s="98">
        <f>IF(B320="","",IF(OR(B320=$C$23,$I$18&gt;ROUND((1+$I$17)*I319,2)),ROUND((1+$I$17)*I319,2),$I$18))</f>
        <v/>
      </c>
      <c r="F320" s="47" t="n"/>
      <c r="G320" s="98">
        <f>IF(B320="","",ROUND($I$17*I319,2))</f>
        <v/>
      </c>
      <c r="H320" s="98">
        <f>IF(B320="","",E320-G320+F320)</f>
        <v/>
      </c>
      <c r="I320" s="100">
        <f>IF(B320="","",I319-H320)</f>
        <v/>
      </c>
    </row>
    <row r="321" ht="18" customHeight="1" s="76">
      <c r="A321" s="5" t="n"/>
      <c r="B321" s="60">
        <f>IF(I320="","",IF(OR(B320&gt;=$C$23,ROUND(I320,2)&lt;=0),"",B320+1))</f>
        <v/>
      </c>
      <c r="C321" s="96">
        <f>IF(B321="","",IF(MONTH(DATE(YEAR($I$13),MONTH($I$13)+(B321-1),DAY($I$13)))&gt;(MONTH($I$13)+MOD((B321-1),12)),DATE(YEAR($I$13),MONTH($I$13)+(B321-1)+1,0),DATE(YEAR($I$13),MONTH($I$13)+(B321-1),DAY($I$13))))</f>
        <v/>
      </c>
      <c r="D321" s="97">
        <f>IF(B321="","",I320)</f>
        <v/>
      </c>
      <c r="E321" s="98">
        <f>IF(B321="","",IF(OR(B321=$C$23,$I$18&gt;ROUND((1+$I$17)*I320,2)),ROUND((1+$I$17)*I320,2),$I$18))</f>
        <v/>
      </c>
      <c r="F321" s="47" t="n"/>
      <c r="G321" s="98">
        <f>IF(B321="","",ROUND($I$17*I320,2))</f>
        <v/>
      </c>
      <c r="H321" s="98">
        <f>IF(B321="","",E321-G321+F321)</f>
        <v/>
      </c>
      <c r="I321" s="100">
        <f>IF(B321="","",I320-H321)</f>
        <v/>
      </c>
    </row>
    <row r="322" ht="18" customHeight="1" s="76">
      <c r="A322" s="5" t="n"/>
      <c r="B322" s="60">
        <f>IF(I321="","",IF(OR(B321&gt;=$C$23,ROUND(I321,2)&lt;=0),"",B321+1))</f>
        <v/>
      </c>
      <c r="C322" s="96">
        <f>IF(B322="","",IF(MONTH(DATE(YEAR($I$13),MONTH($I$13)+(B322-1),DAY($I$13)))&gt;(MONTH($I$13)+MOD((B322-1),12)),DATE(YEAR($I$13),MONTH($I$13)+(B322-1)+1,0),DATE(YEAR($I$13),MONTH($I$13)+(B322-1),DAY($I$13))))</f>
        <v/>
      </c>
      <c r="D322" s="97">
        <f>IF(B322="","",I321)</f>
        <v/>
      </c>
      <c r="E322" s="98">
        <f>IF(B322="","",IF(OR(B322=$C$23,$I$18&gt;ROUND((1+$I$17)*I321,2)),ROUND((1+$I$17)*I321,2),$I$18))</f>
        <v/>
      </c>
      <c r="F322" s="47" t="n"/>
      <c r="G322" s="98">
        <f>IF(B322="","",ROUND($I$17*I321,2))</f>
        <v/>
      </c>
      <c r="H322" s="98">
        <f>IF(B322="","",E322-G322+F322)</f>
        <v/>
      </c>
      <c r="I322" s="100">
        <f>IF(B322="","",I321-H322)</f>
        <v/>
      </c>
    </row>
    <row r="323" ht="18" customHeight="1" s="76">
      <c r="A323" s="5" t="n"/>
      <c r="B323" s="60">
        <f>IF(I322="","",IF(OR(B322&gt;=$C$23,ROUND(I322,2)&lt;=0),"",B322+1))</f>
        <v/>
      </c>
      <c r="C323" s="96">
        <f>IF(B323="","",IF(MONTH(DATE(YEAR($I$13),MONTH($I$13)+(B323-1),DAY($I$13)))&gt;(MONTH($I$13)+MOD((B323-1),12)),DATE(YEAR($I$13),MONTH($I$13)+(B323-1)+1,0),DATE(YEAR($I$13),MONTH($I$13)+(B323-1),DAY($I$13))))</f>
        <v/>
      </c>
      <c r="D323" s="97">
        <f>IF(B323="","",I322)</f>
        <v/>
      </c>
      <c r="E323" s="98">
        <f>IF(B323="","",IF(OR(B323=$C$23,$I$18&gt;ROUND((1+$I$17)*I322,2)),ROUND((1+$I$17)*I322,2),$I$18))</f>
        <v/>
      </c>
      <c r="F323" s="47" t="n"/>
      <c r="G323" s="98">
        <f>IF(B323="","",ROUND($I$17*I322,2))</f>
        <v/>
      </c>
      <c r="H323" s="98">
        <f>IF(B323="","",E323-G323+F323)</f>
        <v/>
      </c>
      <c r="I323" s="100">
        <f>IF(B323="","",I322-H323)</f>
        <v/>
      </c>
    </row>
    <row r="324" ht="18" customHeight="1" s="76">
      <c r="A324" s="5" t="n"/>
      <c r="B324" s="60">
        <f>IF(I323="","",IF(OR(B323&gt;=$C$23,ROUND(I323,2)&lt;=0),"",B323+1))</f>
        <v/>
      </c>
      <c r="C324" s="96">
        <f>IF(B324="","",IF(MONTH(DATE(YEAR($I$13),MONTH($I$13)+(B324-1),DAY($I$13)))&gt;(MONTH($I$13)+MOD((B324-1),12)),DATE(YEAR($I$13),MONTH($I$13)+(B324-1)+1,0),DATE(YEAR($I$13),MONTH($I$13)+(B324-1),DAY($I$13))))</f>
        <v/>
      </c>
      <c r="D324" s="97">
        <f>IF(B324="","",I323)</f>
        <v/>
      </c>
      <c r="E324" s="98">
        <f>IF(B324="","",IF(OR(B324=$C$23,$I$18&gt;ROUND((1+$I$17)*I323,2)),ROUND((1+$I$17)*I323,2),$I$18))</f>
        <v/>
      </c>
      <c r="F324" s="47" t="n"/>
      <c r="G324" s="98">
        <f>IF(B324="","",ROUND($I$17*I323,2))</f>
        <v/>
      </c>
      <c r="H324" s="98">
        <f>IF(B324="","",E324-G324+F324)</f>
        <v/>
      </c>
      <c r="I324" s="100">
        <f>IF(B324="","",I323-H324)</f>
        <v/>
      </c>
    </row>
    <row r="325" ht="18" customHeight="1" s="76">
      <c r="A325" s="5" t="n"/>
      <c r="B325" s="60">
        <f>IF(I324="","",IF(OR(B324&gt;=$C$23,ROUND(I324,2)&lt;=0),"",B324+1))</f>
        <v/>
      </c>
      <c r="C325" s="96">
        <f>IF(B325="","",IF(MONTH(DATE(YEAR($I$13),MONTH($I$13)+(B325-1),DAY($I$13)))&gt;(MONTH($I$13)+MOD((B325-1),12)),DATE(YEAR($I$13),MONTH($I$13)+(B325-1)+1,0),DATE(YEAR($I$13),MONTH($I$13)+(B325-1),DAY($I$13))))</f>
        <v/>
      </c>
      <c r="D325" s="97">
        <f>IF(B325="","",I324)</f>
        <v/>
      </c>
      <c r="E325" s="98">
        <f>IF(B325="","",IF(OR(B325=$C$23,$I$18&gt;ROUND((1+$I$17)*I324,2)),ROUND((1+$I$17)*I324,2),$I$18))</f>
        <v/>
      </c>
      <c r="F325" s="47" t="n"/>
      <c r="G325" s="98">
        <f>IF(B325="","",ROUND($I$17*I324,2))</f>
        <v/>
      </c>
      <c r="H325" s="98">
        <f>IF(B325="","",E325-G325+F325)</f>
        <v/>
      </c>
      <c r="I325" s="100">
        <f>IF(B325="","",I324-H325)</f>
        <v/>
      </c>
    </row>
    <row r="326" ht="18" customHeight="1" s="76">
      <c r="A326" s="5" t="n"/>
      <c r="B326" s="60">
        <f>IF(I325="","",IF(OR(B325&gt;=$C$23,ROUND(I325,2)&lt;=0),"",B325+1))</f>
        <v/>
      </c>
      <c r="C326" s="96">
        <f>IF(B326="","",IF(MONTH(DATE(YEAR($I$13),MONTH($I$13)+(B326-1),DAY($I$13)))&gt;(MONTH($I$13)+MOD((B326-1),12)),DATE(YEAR($I$13),MONTH($I$13)+(B326-1)+1,0),DATE(YEAR($I$13),MONTH($I$13)+(B326-1),DAY($I$13))))</f>
        <v/>
      </c>
      <c r="D326" s="97">
        <f>IF(B326="","",I325)</f>
        <v/>
      </c>
      <c r="E326" s="98">
        <f>IF(B326="","",IF(OR(B326=$C$23,$I$18&gt;ROUND((1+$I$17)*I325,2)),ROUND((1+$I$17)*I325,2),$I$18))</f>
        <v/>
      </c>
      <c r="F326" s="47" t="n"/>
      <c r="G326" s="98">
        <f>IF(B326="","",ROUND($I$17*I325,2))</f>
        <v/>
      </c>
      <c r="H326" s="98">
        <f>IF(B326="","",E326-G326+F326)</f>
        <v/>
      </c>
      <c r="I326" s="100">
        <f>IF(B326="","",I325-H326)</f>
        <v/>
      </c>
    </row>
    <row r="327" ht="18" customHeight="1" s="76">
      <c r="A327" s="5" t="n"/>
      <c r="B327" s="60">
        <f>IF(I326="","",IF(OR(B326&gt;=$C$23,ROUND(I326,2)&lt;=0),"",B326+1))</f>
        <v/>
      </c>
      <c r="C327" s="96">
        <f>IF(B327="","",IF(MONTH(DATE(YEAR($I$13),MONTH($I$13)+(B327-1),DAY($I$13)))&gt;(MONTH($I$13)+MOD((B327-1),12)),DATE(YEAR($I$13),MONTH($I$13)+(B327-1)+1,0),DATE(YEAR($I$13),MONTH($I$13)+(B327-1),DAY($I$13))))</f>
        <v/>
      </c>
      <c r="D327" s="97">
        <f>IF(B327="","",I326)</f>
        <v/>
      </c>
      <c r="E327" s="98">
        <f>IF(B327="","",IF(OR(B327=$C$23,$I$18&gt;ROUND((1+$I$17)*I326,2)),ROUND((1+$I$17)*I326,2),$I$18))</f>
        <v/>
      </c>
      <c r="F327" s="47" t="n"/>
      <c r="G327" s="98">
        <f>IF(B327="","",ROUND($I$17*I326,2))</f>
        <v/>
      </c>
      <c r="H327" s="98">
        <f>IF(B327="","",E327-G327+F327)</f>
        <v/>
      </c>
      <c r="I327" s="100">
        <f>IF(B327="","",I326-H327)</f>
        <v/>
      </c>
    </row>
    <row r="328" ht="18" customHeight="1" s="76">
      <c r="A328" s="5" t="n"/>
      <c r="B328" s="60">
        <f>IF(I327="","",IF(OR(B327&gt;=$C$23,ROUND(I327,2)&lt;=0),"",B327+1))</f>
        <v/>
      </c>
      <c r="C328" s="96">
        <f>IF(B328="","",IF(MONTH(DATE(YEAR($I$13),MONTH($I$13)+(B328-1),DAY($I$13)))&gt;(MONTH($I$13)+MOD((B328-1),12)),DATE(YEAR($I$13),MONTH($I$13)+(B328-1)+1,0),DATE(YEAR($I$13),MONTH($I$13)+(B328-1),DAY($I$13))))</f>
        <v/>
      </c>
      <c r="D328" s="97">
        <f>IF(B328="","",I327)</f>
        <v/>
      </c>
      <c r="E328" s="98">
        <f>IF(B328="","",IF(OR(B328=$C$23,$I$18&gt;ROUND((1+$I$17)*I327,2)),ROUND((1+$I$17)*I327,2),$I$18))</f>
        <v/>
      </c>
      <c r="F328" s="47" t="n"/>
      <c r="G328" s="98">
        <f>IF(B328="","",ROUND($I$17*I327,2))</f>
        <v/>
      </c>
      <c r="H328" s="98">
        <f>IF(B328="","",E328-G328+F328)</f>
        <v/>
      </c>
      <c r="I328" s="100">
        <f>IF(B328="","",I327-H328)</f>
        <v/>
      </c>
    </row>
    <row r="329" ht="18" customHeight="1" s="76">
      <c r="A329" s="5" t="n"/>
      <c r="B329" s="60">
        <f>IF(I328="","",IF(OR(B328&gt;=$C$23,ROUND(I328,2)&lt;=0),"",B328+1))</f>
        <v/>
      </c>
      <c r="C329" s="96">
        <f>IF(B329="","",IF(MONTH(DATE(YEAR($I$13),MONTH($I$13)+(B329-1),DAY($I$13)))&gt;(MONTH($I$13)+MOD((B329-1),12)),DATE(YEAR($I$13),MONTH($I$13)+(B329-1)+1,0),DATE(YEAR($I$13),MONTH($I$13)+(B329-1),DAY($I$13))))</f>
        <v/>
      </c>
      <c r="D329" s="97">
        <f>IF(B329="","",I328)</f>
        <v/>
      </c>
      <c r="E329" s="98">
        <f>IF(B329="","",IF(OR(B329=$C$23,$I$18&gt;ROUND((1+$I$17)*I328,2)),ROUND((1+$I$17)*I328,2),$I$18))</f>
        <v/>
      </c>
      <c r="F329" s="47" t="n"/>
      <c r="G329" s="98">
        <f>IF(B329="","",ROUND($I$17*I328,2))</f>
        <v/>
      </c>
      <c r="H329" s="98">
        <f>IF(B329="","",E329-G329+F329)</f>
        <v/>
      </c>
      <c r="I329" s="100">
        <f>IF(B329="","",I328-H329)</f>
        <v/>
      </c>
    </row>
    <row r="330" ht="18" customHeight="1" s="76">
      <c r="A330" s="5" t="n"/>
      <c r="B330" s="60">
        <f>IF(I329="","",IF(OR(B329&gt;=$C$23,ROUND(I329,2)&lt;=0),"",B329+1))</f>
        <v/>
      </c>
      <c r="C330" s="96">
        <f>IF(B330="","",IF(MONTH(DATE(YEAR($I$13),MONTH($I$13)+(B330-1),DAY($I$13)))&gt;(MONTH($I$13)+MOD((B330-1),12)),DATE(YEAR($I$13),MONTH($I$13)+(B330-1)+1,0),DATE(YEAR($I$13),MONTH($I$13)+(B330-1),DAY($I$13))))</f>
        <v/>
      </c>
      <c r="D330" s="97">
        <f>IF(B330="","",I329)</f>
        <v/>
      </c>
      <c r="E330" s="98">
        <f>IF(B330="","",IF(OR(B330=$C$23,$I$18&gt;ROUND((1+$I$17)*I329,2)),ROUND((1+$I$17)*I329,2),$I$18))</f>
        <v/>
      </c>
      <c r="F330" s="47" t="n"/>
      <c r="G330" s="98">
        <f>IF(B330="","",ROUND($I$17*I329,2))</f>
        <v/>
      </c>
      <c r="H330" s="98">
        <f>IF(B330="","",E330-G330+F330)</f>
        <v/>
      </c>
      <c r="I330" s="100">
        <f>IF(B330="","",I329-H330)</f>
        <v/>
      </c>
    </row>
    <row r="331" ht="18" customHeight="1" s="76">
      <c r="A331" s="5" t="n"/>
      <c r="B331" s="60">
        <f>IF(I330="","",IF(OR(B330&gt;=$C$23,ROUND(I330,2)&lt;=0),"",B330+1))</f>
        <v/>
      </c>
      <c r="C331" s="96">
        <f>IF(B331="","",IF(MONTH(DATE(YEAR($I$13),MONTH($I$13)+(B331-1),DAY($I$13)))&gt;(MONTH($I$13)+MOD((B331-1),12)),DATE(YEAR($I$13),MONTH($I$13)+(B331-1)+1,0),DATE(YEAR($I$13),MONTH($I$13)+(B331-1),DAY($I$13))))</f>
        <v/>
      </c>
      <c r="D331" s="97">
        <f>IF(B331="","",I330)</f>
        <v/>
      </c>
      <c r="E331" s="98">
        <f>IF(B331="","",IF(OR(B331=$C$23,$I$18&gt;ROUND((1+$I$17)*I330,2)),ROUND((1+$I$17)*I330,2),$I$18))</f>
        <v/>
      </c>
      <c r="F331" s="47" t="n"/>
      <c r="G331" s="98">
        <f>IF(B331="","",ROUND($I$17*I330,2))</f>
        <v/>
      </c>
      <c r="H331" s="98">
        <f>IF(B331="","",E331-G331+F331)</f>
        <v/>
      </c>
      <c r="I331" s="100">
        <f>IF(B331="","",I330-H331)</f>
        <v/>
      </c>
    </row>
    <row r="332" ht="18" customHeight="1" s="76">
      <c r="A332" s="5" t="n"/>
      <c r="B332" s="60">
        <f>IF(I331="","",IF(OR(B331&gt;=$C$23,ROUND(I331,2)&lt;=0),"",B331+1))</f>
        <v/>
      </c>
      <c r="C332" s="96">
        <f>IF(B332="","",IF(MONTH(DATE(YEAR($I$13),MONTH($I$13)+(B332-1),DAY($I$13)))&gt;(MONTH($I$13)+MOD((B332-1),12)),DATE(YEAR($I$13),MONTH($I$13)+(B332-1)+1,0),DATE(YEAR($I$13),MONTH($I$13)+(B332-1),DAY($I$13))))</f>
        <v/>
      </c>
      <c r="D332" s="97">
        <f>IF(B332="","",I331)</f>
        <v/>
      </c>
      <c r="E332" s="98">
        <f>IF(B332="","",IF(OR(B332=$C$23,$I$18&gt;ROUND((1+$I$17)*I331,2)),ROUND((1+$I$17)*I331,2),$I$18))</f>
        <v/>
      </c>
      <c r="F332" s="47" t="n"/>
      <c r="G332" s="98">
        <f>IF(B332="","",ROUND($I$17*I331,2))</f>
        <v/>
      </c>
      <c r="H332" s="98">
        <f>IF(B332="","",E332-G332+F332)</f>
        <v/>
      </c>
      <c r="I332" s="100">
        <f>IF(B332="","",I331-H332)</f>
        <v/>
      </c>
    </row>
    <row r="333" ht="18" customHeight="1" s="76">
      <c r="A333" s="5" t="n"/>
      <c r="B333" s="60">
        <f>IF(I332="","",IF(OR(B332&gt;=$C$23,ROUND(I332,2)&lt;=0),"",B332+1))</f>
        <v/>
      </c>
      <c r="C333" s="96">
        <f>IF(B333="","",IF(MONTH(DATE(YEAR($I$13),MONTH($I$13)+(B333-1),DAY($I$13)))&gt;(MONTH($I$13)+MOD((B333-1),12)),DATE(YEAR($I$13),MONTH($I$13)+(B333-1)+1,0),DATE(YEAR($I$13),MONTH($I$13)+(B333-1),DAY($I$13))))</f>
        <v/>
      </c>
      <c r="D333" s="97">
        <f>IF(B333="","",I332)</f>
        <v/>
      </c>
      <c r="E333" s="98">
        <f>IF(B333="","",IF(OR(B333=$C$23,$I$18&gt;ROUND((1+$I$17)*I332,2)),ROUND((1+$I$17)*I332,2),$I$18))</f>
        <v/>
      </c>
      <c r="F333" s="47" t="n"/>
      <c r="G333" s="98">
        <f>IF(B333="","",ROUND($I$17*I332,2))</f>
        <v/>
      </c>
      <c r="H333" s="98">
        <f>IF(B333="","",E333-G333+F333)</f>
        <v/>
      </c>
      <c r="I333" s="100">
        <f>IF(B333="","",I332-H333)</f>
        <v/>
      </c>
    </row>
    <row r="334" ht="18" customHeight="1" s="76">
      <c r="A334" s="5" t="n"/>
      <c r="B334" s="60">
        <f>IF(I333="","",IF(OR(B333&gt;=$C$23,ROUND(I333,2)&lt;=0),"",B333+1))</f>
        <v/>
      </c>
      <c r="C334" s="96">
        <f>IF(B334="","",IF(MONTH(DATE(YEAR($I$13),MONTH($I$13)+(B334-1),DAY($I$13)))&gt;(MONTH($I$13)+MOD((B334-1),12)),DATE(YEAR($I$13),MONTH($I$13)+(B334-1)+1,0),DATE(YEAR($I$13),MONTH($I$13)+(B334-1),DAY($I$13))))</f>
        <v/>
      </c>
      <c r="D334" s="97">
        <f>IF(B334="","",I333)</f>
        <v/>
      </c>
      <c r="E334" s="98">
        <f>IF(B334="","",IF(OR(B334=$C$23,$I$18&gt;ROUND((1+$I$17)*I333,2)),ROUND((1+$I$17)*I333,2),$I$18))</f>
        <v/>
      </c>
      <c r="F334" s="47" t="n"/>
      <c r="G334" s="98">
        <f>IF(B334="","",ROUND($I$17*I333,2))</f>
        <v/>
      </c>
      <c r="H334" s="98">
        <f>IF(B334="","",E334-G334+F334)</f>
        <v/>
      </c>
      <c r="I334" s="100">
        <f>IF(B334="","",I333-H334)</f>
        <v/>
      </c>
    </row>
    <row r="335" ht="18" customHeight="1" s="76">
      <c r="A335" s="5" t="n"/>
      <c r="B335" s="60">
        <f>IF(I334="","",IF(OR(B334&gt;=$C$23,ROUND(I334,2)&lt;=0),"",B334+1))</f>
        <v/>
      </c>
      <c r="C335" s="96">
        <f>IF(B335="","",IF(MONTH(DATE(YEAR($I$13),MONTH($I$13)+(B335-1),DAY($I$13)))&gt;(MONTH($I$13)+MOD((B335-1),12)),DATE(YEAR($I$13),MONTH($I$13)+(B335-1)+1,0),DATE(YEAR($I$13),MONTH($I$13)+(B335-1),DAY($I$13))))</f>
        <v/>
      </c>
      <c r="D335" s="97">
        <f>IF(B335="","",I334)</f>
        <v/>
      </c>
      <c r="E335" s="98">
        <f>IF(B335="","",IF(OR(B335=$C$23,$I$18&gt;ROUND((1+$I$17)*I334,2)),ROUND((1+$I$17)*I334,2),$I$18))</f>
        <v/>
      </c>
      <c r="F335" s="47" t="n"/>
      <c r="G335" s="98">
        <f>IF(B335="","",ROUND($I$17*I334,2))</f>
        <v/>
      </c>
      <c r="H335" s="98">
        <f>IF(B335="","",E335-G335+F335)</f>
        <v/>
      </c>
      <c r="I335" s="100">
        <f>IF(B335="","",I334-H335)</f>
        <v/>
      </c>
    </row>
    <row r="336" ht="18" customHeight="1" s="76">
      <c r="A336" s="5" t="n"/>
      <c r="B336" s="60">
        <f>IF(I335="","",IF(OR(B335&gt;=$C$23,ROUND(I335,2)&lt;=0),"",B335+1))</f>
        <v/>
      </c>
      <c r="C336" s="96">
        <f>IF(B336="","",IF(MONTH(DATE(YEAR($I$13),MONTH($I$13)+(B336-1),DAY($I$13)))&gt;(MONTH($I$13)+MOD((B336-1),12)),DATE(YEAR($I$13),MONTH($I$13)+(B336-1)+1,0),DATE(YEAR($I$13),MONTH($I$13)+(B336-1),DAY($I$13))))</f>
        <v/>
      </c>
      <c r="D336" s="97">
        <f>IF(B336="","",I335)</f>
        <v/>
      </c>
      <c r="E336" s="98">
        <f>IF(B336="","",IF(OR(B336=$C$23,$I$18&gt;ROUND((1+$I$17)*I335,2)),ROUND((1+$I$17)*I335,2),$I$18))</f>
        <v/>
      </c>
      <c r="F336" s="47" t="n"/>
      <c r="G336" s="98">
        <f>IF(B336="","",ROUND($I$17*I335,2))</f>
        <v/>
      </c>
      <c r="H336" s="98">
        <f>IF(B336="","",E336-G336+F336)</f>
        <v/>
      </c>
      <c r="I336" s="100">
        <f>IF(B336="","",I335-H336)</f>
        <v/>
      </c>
    </row>
    <row r="337" ht="18" customHeight="1" s="76">
      <c r="A337" s="5" t="n"/>
      <c r="B337" s="60">
        <f>IF(I336="","",IF(OR(B336&gt;=$C$23,ROUND(I336,2)&lt;=0),"",B336+1))</f>
        <v/>
      </c>
      <c r="C337" s="96">
        <f>IF(B337="","",IF(MONTH(DATE(YEAR($I$13),MONTH($I$13)+(B337-1),DAY($I$13)))&gt;(MONTH($I$13)+MOD((B337-1),12)),DATE(YEAR($I$13),MONTH($I$13)+(B337-1)+1,0),DATE(YEAR($I$13),MONTH($I$13)+(B337-1),DAY($I$13))))</f>
        <v/>
      </c>
      <c r="D337" s="97">
        <f>IF(B337="","",I336)</f>
        <v/>
      </c>
      <c r="E337" s="98">
        <f>IF(B337="","",IF(OR(B337=$C$23,$I$18&gt;ROUND((1+$I$17)*I336,2)),ROUND((1+$I$17)*I336,2),$I$18))</f>
        <v/>
      </c>
      <c r="F337" s="47" t="n"/>
      <c r="G337" s="98">
        <f>IF(B337="","",ROUND($I$17*I336,2))</f>
        <v/>
      </c>
      <c r="H337" s="98">
        <f>IF(B337="","",E337-G337+F337)</f>
        <v/>
      </c>
      <c r="I337" s="100">
        <f>IF(B337="","",I336-H337)</f>
        <v/>
      </c>
    </row>
    <row r="338" ht="18" customHeight="1" s="76">
      <c r="A338" s="5" t="n"/>
      <c r="B338" s="60">
        <f>IF(I337="","",IF(OR(B337&gt;=$C$23,ROUND(I337,2)&lt;=0),"",B337+1))</f>
        <v/>
      </c>
      <c r="C338" s="96">
        <f>IF(B338="","",IF(MONTH(DATE(YEAR($I$13),MONTH($I$13)+(B338-1),DAY($I$13)))&gt;(MONTH($I$13)+MOD((B338-1),12)),DATE(YEAR($I$13),MONTH($I$13)+(B338-1)+1,0),DATE(YEAR($I$13),MONTH($I$13)+(B338-1),DAY($I$13))))</f>
        <v/>
      </c>
      <c r="D338" s="97">
        <f>IF(B338="","",I337)</f>
        <v/>
      </c>
      <c r="E338" s="98">
        <f>IF(B338="","",IF(OR(B338=$C$23,$I$18&gt;ROUND((1+$I$17)*I337,2)),ROUND((1+$I$17)*I337,2),$I$18))</f>
        <v/>
      </c>
      <c r="F338" s="47" t="n"/>
      <c r="G338" s="98">
        <f>IF(B338="","",ROUND($I$17*I337,2))</f>
        <v/>
      </c>
      <c r="H338" s="98">
        <f>IF(B338="","",E338-G338+F338)</f>
        <v/>
      </c>
      <c r="I338" s="100">
        <f>IF(B338="","",I337-H338)</f>
        <v/>
      </c>
    </row>
    <row r="339" ht="18" customHeight="1" s="76">
      <c r="A339" s="5" t="n"/>
      <c r="B339" s="60">
        <f>IF(I338="","",IF(OR(B338&gt;=$C$23,ROUND(I338,2)&lt;=0),"",B338+1))</f>
        <v/>
      </c>
      <c r="C339" s="96">
        <f>IF(B339="","",IF(MONTH(DATE(YEAR($I$13),MONTH($I$13)+(B339-1),DAY($I$13)))&gt;(MONTH($I$13)+MOD((B339-1),12)),DATE(YEAR($I$13),MONTH($I$13)+(B339-1)+1,0),DATE(YEAR($I$13),MONTH($I$13)+(B339-1),DAY($I$13))))</f>
        <v/>
      </c>
      <c r="D339" s="97">
        <f>IF(B339="","",I338)</f>
        <v/>
      </c>
      <c r="E339" s="98">
        <f>IF(B339="","",IF(OR(B339=$C$23,$I$18&gt;ROUND((1+$I$17)*I338,2)),ROUND((1+$I$17)*I338,2),$I$18))</f>
        <v/>
      </c>
      <c r="F339" s="47" t="n"/>
      <c r="G339" s="98">
        <f>IF(B339="","",ROUND($I$17*I338,2))</f>
        <v/>
      </c>
      <c r="H339" s="98">
        <f>IF(B339="","",E339-G339+F339)</f>
        <v/>
      </c>
      <c r="I339" s="100">
        <f>IF(B339="","",I338-H339)</f>
        <v/>
      </c>
    </row>
    <row r="340" ht="18" customHeight="1" s="76">
      <c r="A340" s="5" t="n"/>
      <c r="B340" s="60">
        <f>IF(I339="","",IF(OR(B339&gt;=$C$23,ROUND(I339,2)&lt;=0),"",B339+1))</f>
        <v/>
      </c>
      <c r="C340" s="96">
        <f>IF(B340="","",IF(MONTH(DATE(YEAR($I$13),MONTH($I$13)+(B340-1),DAY($I$13)))&gt;(MONTH($I$13)+MOD((B340-1),12)),DATE(YEAR($I$13),MONTH($I$13)+(B340-1)+1,0),DATE(YEAR($I$13),MONTH($I$13)+(B340-1),DAY($I$13))))</f>
        <v/>
      </c>
      <c r="D340" s="97">
        <f>IF(B340="","",I339)</f>
        <v/>
      </c>
      <c r="E340" s="98">
        <f>IF(B340="","",IF(OR(B340=$C$23,$I$18&gt;ROUND((1+$I$17)*I339,2)),ROUND((1+$I$17)*I339,2),$I$18))</f>
        <v/>
      </c>
      <c r="F340" s="47" t="n"/>
      <c r="G340" s="98">
        <f>IF(B340="","",ROUND($I$17*I339,2))</f>
        <v/>
      </c>
      <c r="H340" s="98">
        <f>IF(B340="","",E340-G340+F340)</f>
        <v/>
      </c>
      <c r="I340" s="100">
        <f>IF(B340="","",I339-H340)</f>
        <v/>
      </c>
    </row>
    <row r="341" ht="18" customHeight="1" s="76">
      <c r="A341" s="5" t="n"/>
      <c r="B341" s="60">
        <f>IF(I340="","",IF(OR(B340&gt;=$C$23,ROUND(I340,2)&lt;=0),"",B340+1))</f>
        <v/>
      </c>
      <c r="C341" s="96">
        <f>IF(B341="","",IF(MONTH(DATE(YEAR($I$13),MONTH($I$13)+(B341-1),DAY($I$13)))&gt;(MONTH($I$13)+MOD((B341-1),12)),DATE(YEAR($I$13),MONTH($I$13)+(B341-1)+1,0),DATE(YEAR($I$13),MONTH($I$13)+(B341-1),DAY($I$13))))</f>
        <v/>
      </c>
      <c r="D341" s="97">
        <f>IF(B341="","",I340)</f>
        <v/>
      </c>
      <c r="E341" s="98">
        <f>IF(B341="","",IF(OR(B341=$C$23,$I$18&gt;ROUND((1+$I$17)*I340,2)),ROUND((1+$I$17)*I340,2),$I$18))</f>
        <v/>
      </c>
      <c r="F341" s="47" t="n"/>
      <c r="G341" s="98">
        <f>IF(B341="","",ROUND($I$17*I340,2))</f>
        <v/>
      </c>
      <c r="H341" s="98">
        <f>IF(B341="","",E341-G341+F341)</f>
        <v/>
      </c>
      <c r="I341" s="100">
        <f>IF(B341="","",I340-H341)</f>
        <v/>
      </c>
    </row>
    <row r="342" ht="18" customHeight="1" s="76">
      <c r="A342" s="5" t="n"/>
      <c r="B342" s="60">
        <f>IF(I341="","",IF(OR(B341&gt;=$C$23,ROUND(I341,2)&lt;=0),"",B341+1))</f>
        <v/>
      </c>
      <c r="C342" s="96">
        <f>IF(B342="","",IF(MONTH(DATE(YEAR($I$13),MONTH($I$13)+(B342-1),DAY($I$13)))&gt;(MONTH($I$13)+MOD((B342-1),12)),DATE(YEAR($I$13),MONTH($I$13)+(B342-1)+1,0),DATE(YEAR($I$13),MONTH($I$13)+(B342-1),DAY($I$13))))</f>
        <v/>
      </c>
      <c r="D342" s="97">
        <f>IF(B342="","",I341)</f>
        <v/>
      </c>
      <c r="E342" s="98">
        <f>IF(B342="","",IF(OR(B342=$C$23,$I$18&gt;ROUND((1+$I$17)*I341,2)),ROUND((1+$I$17)*I341,2),$I$18))</f>
        <v/>
      </c>
      <c r="F342" s="47" t="n"/>
      <c r="G342" s="98">
        <f>IF(B342="","",ROUND($I$17*I341,2))</f>
        <v/>
      </c>
      <c r="H342" s="98">
        <f>IF(B342="","",E342-G342+F342)</f>
        <v/>
      </c>
      <c r="I342" s="100">
        <f>IF(B342="","",I341-H342)</f>
        <v/>
      </c>
    </row>
    <row r="343" ht="18" customHeight="1" s="76">
      <c r="A343" s="5" t="n"/>
      <c r="B343" s="60">
        <f>IF(I342="","",IF(OR(B342&gt;=$C$23,ROUND(I342,2)&lt;=0),"",B342+1))</f>
        <v/>
      </c>
      <c r="C343" s="96">
        <f>IF(B343="","",IF(MONTH(DATE(YEAR($I$13),MONTH($I$13)+(B343-1),DAY($I$13)))&gt;(MONTH($I$13)+MOD((B343-1),12)),DATE(YEAR($I$13),MONTH($I$13)+(B343-1)+1,0),DATE(YEAR($I$13),MONTH($I$13)+(B343-1),DAY($I$13))))</f>
        <v/>
      </c>
      <c r="D343" s="97">
        <f>IF(B343="","",I342)</f>
        <v/>
      </c>
      <c r="E343" s="98">
        <f>IF(B343="","",IF(OR(B343=$C$23,$I$18&gt;ROUND((1+$I$17)*I342,2)),ROUND((1+$I$17)*I342,2),$I$18))</f>
        <v/>
      </c>
      <c r="F343" s="47" t="n"/>
      <c r="G343" s="98">
        <f>IF(B343="","",ROUND($I$17*I342,2))</f>
        <v/>
      </c>
      <c r="H343" s="98">
        <f>IF(B343="","",E343-G343+F343)</f>
        <v/>
      </c>
      <c r="I343" s="100">
        <f>IF(B343="","",I342-H343)</f>
        <v/>
      </c>
    </row>
    <row r="344" ht="18" customHeight="1" s="76">
      <c r="A344" s="5" t="n"/>
      <c r="B344" s="60">
        <f>IF(I343="","",IF(OR(B343&gt;=$C$23,ROUND(I343,2)&lt;=0),"",B343+1))</f>
        <v/>
      </c>
      <c r="C344" s="96">
        <f>IF(B344="","",IF(MONTH(DATE(YEAR($I$13),MONTH($I$13)+(B344-1),DAY($I$13)))&gt;(MONTH($I$13)+MOD((B344-1),12)),DATE(YEAR($I$13),MONTH($I$13)+(B344-1)+1,0),DATE(YEAR($I$13),MONTH($I$13)+(B344-1),DAY($I$13))))</f>
        <v/>
      </c>
      <c r="D344" s="97">
        <f>IF(B344="","",I343)</f>
        <v/>
      </c>
      <c r="E344" s="98">
        <f>IF(B344="","",IF(OR(B344=$C$23,$I$18&gt;ROUND((1+$I$17)*I343,2)),ROUND((1+$I$17)*I343,2),$I$18))</f>
        <v/>
      </c>
      <c r="F344" s="47" t="n"/>
      <c r="G344" s="98">
        <f>IF(B344="","",ROUND($I$17*I343,2))</f>
        <v/>
      </c>
      <c r="H344" s="98">
        <f>IF(B344="","",E344-G344+F344)</f>
        <v/>
      </c>
      <c r="I344" s="100">
        <f>IF(B344="","",I343-H344)</f>
        <v/>
      </c>
    </row>
    <row r="345" ht="18" customHeight="1" s="76">
      <c r="A345" s="5" t="n"/>
      <c r="B345" s="60">
        <f>IF(I344="","",IF(OR(B344&gt;=$C$23,ROUND(I344,2)&lt;=0),"",B344+1))</f>
        <v/>
      </c>
      <c r="C345" s="96">
        <f>IF(B345="","",IF(MONTH(DATE(YEAR($I$13),MONTH($I$13)+(B345-1),DAY($I$13)))&gt;(MONTH($I$13)+MOD((B345-1),12)),DATE(YEAR($I$13),MONTH($I$13)+(B345-1)+1,0),DATE(YEAR($I$13),MONTH($I$13)+(B345-1),DAY($I$13))))</f>
        <v/>
      </c>
      <c r="D345" s="97">
        <f>IF(B345="","",I344)</f>
        <v/>
      </c>
      <c r="E345" s="98">
        <f>IF(B345="","",IF(OR(B345=$C$23,$I$18&gt;ROUND((1+$I$17)*I344,2)),ROUND((1+$I$17)*I344,2),$I$18))</f>
        <v/>
      </c>
      <c r="F345" s="47" t="n"/>
      <c r="G345" s="98">
        <f>IF(B345="","",ROUND($I$17*I344,2))</f>
        <v/>
      </c>
      <c r="H345" s="98">
        <f>IF(B345="","",E345-G345+F345)</f>
        <v/>
      </c>
      <c r="I345" s="100">
        <f>IF(B345="","",I344-H345)</f>
        <v/>
      </c>
    </row>
    <row r="346" ht="18" customHeight="1" s="76">
      <c r="A346" s="5" t="n"/>
      <c r="B346" s="60">
        <f>IF(I345="","",IF(OR(B345&gt;=$C$23,ROUND(I345,2)&lt;=0),"",B345+1))</f>
        <v/>
      </c>
      <c r="C346" s="96">
        <f>IF(B346="","",IF(MONTH(DATE(YEAR($I$13),MONTH($I$13)+(B346-1),DAY($I$13)))&gt;(MONTH($I$13)+MOD((B346-1),12)),DATE(YEAR($I$13),MONTH($I$13)+(B346-1)+1,0),DATE(YEAR($I$13),MONTH($I$13)+(B346-1),DAY($I$13))))</f>
        <v/>
      </c>
      <c r="D346" s="97">
        <f>IF(B346="","",I345)</f>
        <v/>
      </c>
      <c r="E346" s="98">
        <f>IF(B346="","",IF(OR(B346=$C$23,$I$18&gt;ROUND((1+$I$17)*I345,2)),ROUND((1+$I$17)*I345,2),$I$18))</f>
        <v/>
      </c>
      <c r="F346" s="47" t="n"/>
      <c r="G346" s="98">
        <f>IF(B346="","",ROUND($I$17*I345,2))</f>
        <v/>
      </c>
      <c r="H346" s="98">
        <f>IF(B346="","",E346-G346+F346)</f>
        <v/>
      </c>
      <c r="I346" s="100">
        <f>IF(B346="","",I345-H346)</f>
        <v/>
      </c>
    </row>
    <row r="347" ht="18" customHeight="1" s="76">
      <c r="A347" s="5" t="n"/>
      <c r="B347" s="60">
        <f>IF(I346="","",IF(OR(B346&gt;=$C$23,ROUND(I346,2)&lt;=0),"",B346+1))</f>
        <v/>
      </c>
      <c r="C347" s="96">
        <f>IF(B347="","",IF(MONTH(DATE(YEAR($I$13),MONTH($I$13)+(B347-1),DAY($I$13)))&gt;(MONTH($I$13)+MOD((B347-1),12)),DATE(YEAR($I$13),MONTH($I$13)+(B347-1)+1,0),DATE(YEAR($I$13),MONTH($I$13)+(B347-1),DAY($I$13))))</f>
        <v/>
      </c>
      <c r="D347" s="97">
        <f>IF(B347="","",I346)</f>
        <v/>
      </c>
      <c r="E347" s="98">
        <f>IF(B347="","",IF(OR(B347=$C$23,$I$18&gt;ROUND((1+$I$17)*I346,2)),ROUND((1+$I$17)*I346,2),$I$18))</f>
        <v/>
      </c>
      <c r="F347" s="47" t="n"/>
      <c r="G347" s="98">
        <f>IF(B347="","",ROUND($I$17*I346,2))</f>
        <v/>
      </c>
      <c r="H347" s="98">
        <f>IF(B347="","",E347-G347+F347)</f>
        <v/>
      </c>
      <c r="I347" s="100">
        <f>IF(B347="","",I346-H347)</f>
        <v/>
      </c>
    </row>
    <row r="348" ht="18" customHeight="1" s="76">
      <c r="A348" s="5" t="n"/>
      <c r="B348" s="60">
        <f>IF(I347="","",IF(OR(B347&gt;=$C$23,ROUND(I347,2)&lt;=0),"",B347+1))</f>
        <v/>
      </c>
      <c r="C348" s="96">
        <f>IF(B348="","",IF(MONTH(DATE(YEAR($I$13),MONTH($I$13)+(B348-1),DAY($I$13)))&gt;(MONTH($I$13)+MOD((B348-1),12)),DATE(YEAR($I$13),MONTH($I$13)+(B348-1)+1,0),DATE(YEAR($I$13),MONTH($I$13)+(B348-1),DAY($I$13))))</f>
        <v/>
      </c>
      <c r="D348" s="97">
        <f>IF(B348="","",I347)</f>
        <v/>
      </c>
      <c r="E348" s="98">
        <f>IF(B348="","",IF(OR(B348=$C$23,$I$18&gt;ROUND((1+$I$17)*I347,2)),ROUND((1+$I$17)*I347,2),$I$18))</f>
        <v/>
      </c>
      <c r="F348" s="47" t="n"/>
      <c r="G348" s="98">
        <f>IF(B348="","",ROUND($I$17*I347,2))</f>
        <v/>
      </c>
      <c r="H348" s="98">
        <f>IF(B348="","",E348-G348+F348)</f>
        <v/>
      </c>
      <c r="I348" s="100">
        <f>IF(B348="","",I347-H348)</f>
        <v/>
      </c>
    </row>
    <row r="349" ht="18" customHeight="1" s="76">
      <c r="A349" s="5" t="n"/>
      <c r="B349" s="60">
        <f>IF(I348="","",IF(OR(B348&gt;=$C$23,ROUND(I348,2)&lt;=0),"",B348+1))</f>
        <v/>
      </c>
      <c r="C349" s="96">
        <f>IF(B349="","",IF(MONTH(DATE(YEAR($I$13),MONTH($I$13)+(B349-1),DAY($I$13)))&gt;(MONTH($I$13)+MOD((B349-1),12)),DATE(YEAR($I$13),MONTH($I$13)+(B349-1)+1,0),DATE(YEAR($I$13),MONTH($I$13)+(B349-1),DAY($I$13))))</f>
        <v/>
      </c>
      <c r="D349" s="97">
        <f>IF(B349="","",I348)</f>
        <v/>
      </c>
      <c r="E349" s="98">
        <f>IF(B349="","",IF(OR(B349=$C$23,$I$18&gt;ROUND((1+$I$17)*I348,2)),ROUND((1+$I$17)*I348,2),$I$18))</f>
        <v/>
      </c>
      <c r="F349" s="47" t="n"/>
      <c r="G349" s="98">
        <f>IF(B349="","",ROUND($I$17*I348,2))</f>
        <v/>
      </c>
      <c r="H349" s="98">
        <f>IF(B349="","",E349-G349+F349)</f>
        <v/>
      </c>
      <c r="I349" s="100">
        <f>IF(B349="","",I348-H349)</f>
        <v/>
      </c>
    </row>
    <row r="350" ht="18" customHeight="1" s="76">
      <c r="A350" s="5" t="n"/>
      <c r="B350" s="60">
        <f>IF(I349="","",IF(OR(B349&gt;=$C$23,ROUND(I349,2)&lt;=0),"",B349+1))</f>
        <v/>
      </c>
      <c r="C350" s="96">
        <f>IF(B350="","",IF(MONTH(DATE(YEAR($I$13),MONTH($I$13)+(B350-1),DAY($I$13)))&gt;(MONTH($I$13)+MOD((B350-1),12)),DATE(YEAR($I$13),MONTH($I$13)+(B350-1)+1,0),DATE(YEAR($I$13),MONTH($I$13)+(B350-1),DAY($I$13))))</f>
        <v/>
      </c>
      <c r="D350" s="97">
        <f>IF(B350="","",I349)</f>
        <v/>
      </c>
      <c r="E350" s="98">
        <f>IF(B350="","",IF(OR(B350=$C$23,$I$18&gt;ROUND((1+$I$17)*I349,2)),ROUND((1+$I$17)*I349,2),$I$18))</f>
        <v/>
      </c>
      <c r="F350" s="47" t="n"/>
      <c r="G350" s="98">
        <f>IF(B350="","",ROUND($I$17*I349,2))</f>
        <v/>
      </c>
      <c r="H350" s="98">
        <f>IF(B350="","",E350-G350+F350)</f>
        <v/>
      </c>
      <c r="I350" s="100">
        <f>IF(B350="","",I349-H350)</f>
        <v/>
      </c>
    </row>
    <row r="351" ht="18" customHeight="1" s="76">
      <c r="A351" s="5" t="n"/>
      <c r="B351" s="60">
        <f>IF(I350="","",IF(OR(B350&gt;=$C$23,ROUND(I350,2)&lt;=0),"",B350+1))</f>
        <v/>
      </c>
      <c r="C351" s="96">
        <f>IF(B351="","",IF(MONTH(DATE(YEAR($I$13),MONTH($I$13)+(B351-1),DAY($I$13)))&gt;(MONTH($I$13)+MOD((B351-1),12)),DATE(YEAR($I$13),MONTH($I$13)+(B351-1)+1,0),DATE(YEAR($I$13),MONTH($I$13)+(B351-1),DAY($I$13))))</f>
        <v/>
      </c>
      <c r="D351" s="97">
        <f>IF(B351="","",I350)</f>
        <v/>
      </c>
      <c r="E351" s="98">
        <f>IF(B351="","",IF(OR(B351=$C$23,$I$18&gt;ROUND((1+$I$17)*I350,2)),ROUND((1+$I$17)*I350,2),$I$18))</f>
        <v/>
      </c>
      <c r="F351" s="47" t="n"/>
      <c r="G351" s="98">
        <f>IF(B351="","",ROUND($I$17*I350,2))</f>
        <v/>
      </c>
      <c r="H351" s="98">
        <f>IF(B351="","",E351-G351+F351)</f>
        <v/>
      </c>
      <c r="I351" s="100">
        <f>IF(B351="","",I350-H351)</f>
        <v/>
      </c>
    </row>
    <row r="352" ht="18" customHeight="1" s="76">
      <c r="A352" s="5" t="n"/>
      <c r="B352" s="60">
        <f>IF(I351="","",IF(OR(B351&gt;=$C$23,ROUND(I351,2)&lt;=0),"",B351+1))</f>
        <v/>
      </c>
      <c r="C352" s="96">
        <f>IF(B352="","",IF(MONTH(DATE(YEAR($I$13),MONTH($I$13)+(B352-1),DAY($I$13)))&gt;(MONTH($I$13)+MOD((B352-1),12)),DATE(YEAR($I$13),MONTH($I$13)+(B352-1)+1,0),DATE(YEAR($I$13),MONTH($I$13)+(B352-1),DAY($I$13))))</f>
        <v/>
      </c>
      <c r="D352" s="97">
        <f>IF(B352="","",I351)</f>
        <v/>
      </c>
      <c r="E352" s="98">
        <f>IF(B352="","",IF(OR(B352=$C$23,$I$18&gt;ROUND((1+$I$17)*I351,2)),ROUND((1+$I$17)*I351,2),$I$18))</f>
        <v/>
      </c>
      <c r="F352" s="47" t="n"/>
      <c r="G352" s="98">
        <f>IF(B352="","",ROUND($I$17*I351,2))</f>
        <v/>
      </c>
      <c r="H352" s="98">
        <f>IF(B352="","",E352-G352+F352)</f>
        <v/>
      </c>
      <c r="I352" s="100">
        <f>IF(B352="","",I351-H352)</f>
        <v/>
      </c>
    </row>
    <row r="353" ht="18" customHeight="1" s="76">
      <c r="A353" s="5" t="n"/>
      <c r="B353" s="60">
        <f>IF(I352="","",IF(OR(B352&gt;=$C$23,ROUND(I352,2)&lt;=0),"",B352+1))</f>
        <v/>
      </c>
      <c r="C353" s="96">
        <f>IF(B353="","",IF(MONTH(DATE(YEAR($I$13),MONTH($I$13)+(B353-1),DAY($I$13)))&gt;(MONTH($I$13)+MOD((B353-1),12)),DATE(YEAR($I$13),MONTH($I$13)+(B353-1)+1,0),DATE(YEAR($I$13),MONTH($I$13)+(B353-1),DAY($I$13))))</f>
        <v/>
      </c>
      <c r="D353" s="97">
        <f>IF(B353="","",I352)</f>
        <v/>
      </c>
      <c r="E353" s="98">
        <f>IF(B353="","",IF(OR(B353=$C$23,$I$18&gt;ROUND((1+$I$17)*I352,2)),ROUND((1+$I$17)*I352,2),$I$18))</f>
        <v/>
      </c>
      <c r="F353" s="47" t="n"/>
      <c r="G353" s="98">
        <f>IF(B353="","",ROUND($I$17*I352,2))</f>
        <v/>
      </c>
      <c r="H353" s="98">
        <f>IF(B353="","",E353-G353+F353)</f>
        <v/>
      </c>
      <c r="I353" s="100">
        <f>IF(B353="","",I352-H353)</f>
        <v/>
      </c>
    </row>
    <row r="354" ht="18" customHeight="1" s="76">
      <c r="A354" s="5" t="n"/>
      <c r="B354" s="60">
        <f>IF(I353="","",IF(OR(B353&gt;=$C$23,ROUND(I353,2)&lt;=0),"",B353+1))</f>
        <v/>
      </c>
      <c r="C354" s="96">
        <f>IF(B354="","",IF(MONTH(DATE(YEAR($I$13),MONTH($I$13)+(B354-1),DAY($I$13)))&gt;(MONTH($I$13)+MOD((B354-1),12)),DATE(YEAR($I$13),MONTH($I$13)+(B354-1)+1,0),DATE(YEAR($I$13),MONTH($I$13)+(B354-1),DAY($I$13))))</f>
        <v/>
      </c>
      <c r="D354" s="97">
        <f>IF(B354="","",I353)</f>
        <v/>
      </c>
      <c r="E354" s="98">
        <f>IF(B354="","",IF(OR(B354=$C$23,$I$18&gt;ROUND((1+$I$17)*I353,2)),ROUND((1+$I$17)*I353,2),$I$18))</f>
        <v/>
      </c>
      <c r="F354" s="47" t="n"/>
      <c r="G354" s="98">
        <f>IF(B354="","",ROUND($I$17*I353,2))</f>
        <v/>
      </c>
      <c r="H354" s="98">
        <f>IF(B354="","",E354-G354+F354)</f>
        <v/>
      </c>
      <c r="I354" s="100">
        <f>IF(B354="","",I353-H354)</f>
        <v/>
      </c>
    </row>
    <row r="355" ht="18" customHeight="1" s="76">
      <c r="A355" s="5" t="n"/>
      <c r="B355" s="60">
        <f>IF(I354="","",IF(OR(B354&gt;=$C$23,ROUND(I354,2)&lt;=0),"",B354+1))</f>
        <v/>
      </c>
      <c r="C355" s="96">
        <f>IF(B355="","",IF(MONTH(DATE(YEAR($I$13),MONTH($I$13)+(B355-1),DAY($I$13)))&gt;(MONTH($I$13)+MOD((B355-1),12)),DATE(YEAR($I$13),MONTH($I$13)+(B355-1)+1,0),DATE(YEAR($I$13),MONTH($I$13)+(B355-1),DAY($I$13))))</f>
        <v/>
      </c>
      <c r="D355" s="97">
        <f>IF(B355="","",I354)</f>
        <v/>
      </c>
      <c r="E355" s="98">
        <f>IF(B355="","",IF(OR(B355=$C$23,$I$18&gt;ROUND((1+$I$17)*I354,2)),ROUND((1+$I$17)*I354,2),$I$18))</f>
        <v/>
      </c>
      <c r="F355" s="47" t="n"/>
      <c r="G355" s="98">
        <f>IF(B355="","",ROUND($I$17*I354,2))</f>
        <v/>
      </c>
      <c r="H355" s="98">
        <f>IF(B355="","",E355-G355+F355)</f>
        <v/>
      </c>
      <c r="I355" s="100">
        <f>IF(B355="","",I354-H355)</f>
        <v/>
      </c>
    </row>
    <row r="356" ht="18" customHeight="1" s="76">
      <c r="A356" s="5" t="n"/>
      <c r="B356" s="60">
        <f>IF(I355="","",IF(OR(B355&gt;=$C$23,ROUND(I355,2)&lt;=0),"",B355+1))</f>
        <v/>
      </c>
      <c r="C356" s="96">
        <f>IF(B356="","",IF(MONTH(DATE(YEAR($I$13),MONTH($I$13)+(B356-1),DAY($I$13)))&gt;(MONTH($I$13)+MOD((B356-1),12)),DATE(YEAR($I$13),MONTH($I$13)+(B356-1)+1,0),DATE(YEAR($I$13),MONTH($I$13)+(B356-1),DAY($I$13))))</f>
        <v/>
      </c>
      <c r="D356" s="97">
        <f>IF(B356="","",I355)</f>
        <v/>
      </c>
      <c r="E356" s="98">
        <f>IF(B356="","",IF(OR(B356=$C$23,$I$18&gt;ROUND((1+$I$17)*I355,2)),ROUND((1+$I$17)*I355,2),$I$18))</f>
        <v/>
      </c>
      <c r="F356" s="47" t="n"/>
      <c r="G356" s="98">
        <f>IF(B356="","",ROUND($I$17*I355,2))</f>
        <v/>
      </c>
      <c r="H356" s="98">
        <f>IF(B356="","",E356-G356+F356)</f>
        <v/>
      </c>
      <c r="I356" s="100">
        <f>IF(B356="","",I355-H356)</f>
        <v/>
      </c>
    </row>
    <row r="357" ht="18" customHeight="1" s="76">
      <c r="A357" s="5" t="n"/>
      <c r="B357" s="60">
        <f>IF(I356="","",IF(OR(B356&gt;=$C$23,ROUND(I356,2)&lt;=0),"",B356+1))</f>
        <v/>
      </c>
      <c r="C357" s="96">
        <f>IF(B357="","",IF(MONTH(DATE(YEAR($I$13),MONTH($I$13)+(B357-1),DAY($I$13)))&gt;(MONTH($I$13)+MOD((B357-1),12)),DATE(YEAR($I$13),MONTH($I$13)+(B357-1)+1,0),DATE(YEAR($I$13),MONTH($I$13)+(B357-1),DAY($I$13))))</f>
        <v/>
      </c>
      <c r="D357" s="97">
        <f>IF(B357="","",I356)</f>
        <v/>
      </c>
      <c r="E357" s="98">
        <f>IF(B357="","",IF(OR(B357=$C$23,$I$18&gt;ROUND((1+$I$17)*I356,2)),ROUND((1+$I$17)*I356,2),$I$18))</f>
        <v/>
      </c>
      <c r="F357" s="47" t="n"/>
      <c r="G357" s="98">
        <f>IF(B357="","",ROUND($I$17*I356,2))</f>
        <v/>
      </c>
      <c r="H357" s="98">
        <f>IF(B357="","",E357-G357+F357)</f>
        <v/>
      </c>
      <c r="I357" s="100">
        <f>IF(B357="","",I356-H357)</f>
        <v/>
      </c>
    </row>
    <row r="358" ht="18" customHeight="1" s="76">
      <c r="A358" s="5" t="n"/>
      <c r="B358" s="60">
        <f>IF(I357="","",IF(OR(B357&gt;=$C$23,ROUND(I357,2)&lt;=0),"",B357+1))</f>
        <v/>
      </c>
      <c r="C358" s="96">
        <f>IF(B358="","",IF(MONTH(DATE(YEAR($I$13),MONTH($I$13)+(B358-1),DAY($I$13)))&gt;(MONTH($I$13)+MOD((B358-1),12)),DATE(YEAR($I$13),MONTH($I$13)+(B358-1)+1,0),DATE(YEAR($I$13),MONTH($I$13)+(B358-1),DAY($I$13))))</f>
        <v/>
      </c>
      <c r="D358" s="97">
        <f>IF(B358="","",I357)</f>
        <v/>
      </c>
      <c r="E358" s="98">
        <f>IF(B358="","",IF(OR(B358=$C$23,$I$18&gt;ROUND((1+$I$17)*I357,2)),ROUND((1+$I$17)*I357,2),$I$18))</f>
        <v/>
      </c>
      <c r="F358" s="47" t="n"/>
      <c r="G358" s="98">
        <f>IF(B358="","",ROUND($I$17*I357,2))</f>
        <v/>
      </c>
      <c r="H358" s="98">
        <f>IF(B358="","",E358-G358+F358)</f>
        <v/>
      </c>
      <c r="I358" s="100">
        <f>IF(B358="","",I357-H358)</f>
        <v/>
      </c>
    </row>
    <row r="359" ht="18" customHeight="1" s="76">
      <c r="A359" s="5" t="n"/>
      <c r="B359" s="60">
        <f>IF(I358="","",IF(OR(B358&gt;=$C$23,ROUND(I358,2)&lt;=0),"",B358+1))</f>
        <v/>
      </c>
      <c r="C359" s="96">
        <f>IF(B359="","",IF(MONTH(DATE(YEAR($I$13),MONTH($I$13)+(B359-1),DAY($I$13)))&gt;(MONTH($I$13)+MOD((B359-1),12)),DATE(YEAR($I$13),MONTH($I$13)+(B359-1)+1,0),DATE(YEAR($I$13),MONTH($I$13)+(B359-1),DAY($I$13))))</f>
        <v/>
      </c>
      <c r="D359" s="97">
        <f>IF(B359="","",I358)</f>
        <v/>
      </c>
      <c r="E359" s="98">
        <f>IF(B359="","",IF(OR(B359=$C$23,$I$18&gt;ROUND((1+$I$17)*I358,2)),ROUND((1+$I$17)*I358,2),$I$18))</f>
        <v/>
      </c>
      <c r="F359" s="47" t="n"/>
      <c r="G359" s="98">
        <f>IF(B359="","",ROUND($I$17*I358,2))</f>
        <v/>
      </c>
      <c r="H359" s="98">
        <f>IF(B359="","",E359-G359+F359)</f>
        <v/>
      </c>
      <c r="I359" s="100">
        <f>IF(B359="","",I358-H359)</f>
        <v/>
      </c>
    </row>
    <row r="360" ht="18" customHeight="1" s="76">
      <c r="A360" s="5" t="n"/>
      <c r="B360" s="60">
        <f>IF(I359="","",IF(OR(B359&gt;=$C$23,ROUND(I359,2)&lt;=0),"",B359+1))</f>
        <v/>
      </c>
      <c r="C360" s="96">
        <f>IF(B360="","",IF(MONTH(DATE(YEAR($I$13),MONTH($I$13)+(B360-1),DAY($I$13)))&gt;(MONTH($I$13)+MOD((B360-1),12)),DATE(YEAR($I$13),MONTH($I$13)+(B360-1)+1,0),DATE(YEAR($I$13),MONTH($I$13)+(B360-1),DAY($I$13))))</f>
        <v/>
      </c>
      <c r="D360" s="97">
        <f>IF(B360="","",I359)</f>
        <v/>
      </c>
      <c r="E360" s="98">
        <f>IF(B360="","",IF(OR(B360=$C$23,$I$18&gt;ROUND((1+$I$17)*I359,2)),ROUND((1+$I$17)*I359,2),$I$18))</f>
        <v/>
      </c>
      <c r="F360" s="47" t="n"/>
      <c r="G360" s="98">
        <f>IF(B360="","",ROUND($I$17*I359,2))</f>
        <v/>
      </c>
      <c r="H360" s="98">
        <f>IF(B360="","",E360-G360+F360)</f>
        <v/>
      </c>
      <c r="I360" s="100">
        <f>IF(B360="","",I359-H360)</f>
        <v/>
      </c>
    </row>
    <row r="361" ht="18" customHeight="1" s="76">
      <c r="A361" s="5" t="n"/>
      <c r="B361" s="60">
        <f>IF(I360="","",IF(OR(B360&gt;=$C$23,ROUND(I360,2)&lt;=0),"",B360+1))</f>
        <v/>
      </c>
      <c r="C361" s="96">
        <f>IF(B361="","",IF(MONTH(DATE(YEAR($I$13),MONTH($I$13)+(B361-1),DAY($I$13)))&gt;(MONTH($I$13)+MOD((B361-1),12)),DATE(YEAR($I$13),MONTH($I$13)+(B361-1)+1,0),DATE(YEAR($I$13),MONTH($I$13)+(B361-1),DAY($I$13))))</f>
        <v/>
      </c>
      <c r="D361" s="97">
        <f>IF(B361="","",I360)</f>
        <v/>
      </c>
      <c r="E361" s="98">
        <f>IF(B361="","",IF(OR(B361=$C$23,$I$18&gt;ROUND((1+$I$17)*I360,2)),ROUND((1+$I$17)*I360,2),$I$18))</f>
        <v/>
      </c>
      <c r="F361" s="47" t="n"/>
      <c r="G361" s="98">
        <f>IF(B361="","",ROUND($I$17*I360,2))</f>
        <v/>
      </c>
      <c r="H361" s="98">
        <f>IF(B361="","",E361-G361+F361)</f>
        <v/>
      </c>
      <c r="I361" s="100">
        <f>IF(B361="","",I360-H361)</f>
        <v/>
      </c>
    </row>
    <row r="362" ht="18" customHeight="1" s="76">
      <c r="A362" s="5" t="n"/>
      <c r="B362" s="60">
        <f>IF(I361="","",IF(OR(B361&gt;=$C$23,ROUND(I361,2)&lt;=0),"",B361+1))</f>
        <v/>
      </c>
      <c r="C362" s="96">
        <f>IF(B362="","",IF(MONTH(DATE(YEAR($I$13),MONTH($I$13)+(B362-1),DAY($I$13)))&gt;(MONTH($I$13)+MOD((B362-1),12)),DATE(YEAR($I$13),MONTH($I$13)+(B362-1)+1,0),DATE(YEAR($I$13),MONTH($I$13)+(B362-1),DAY($I$13))))</f>
        <v/>
      </c>
      <c r="D362" s="97">
        <f>IF(B362="","",I361)</f>
        <v/>
      </c>
      <c r="E362" s="98">
        <f>IF(B362="","",IF(OR(B362=$C$23,$I$18&gt;ROUND((1+$I$17)*I361,2)),ROUND((1+$I$17)*I361,2),$I$18))</f>
        <v/>
      </c>
      <c r="F362" s="47" t="n"/>
      <c r="G362" s="98">
        <f>IF(B362="","",ROUND($I$17*I361,2))</f>
        <v/>
      </c>
      <c r="H362" s="98">
        <f>IF(B362="","",E362-G362+F362)</f>
        <v/>
      </c>
      <c r="I362" s="100">
        <f>IF(B362="","",I361-H362)</f>
        <v/>
      </c>
    </row>
    <row r="363" ht="18" customHeight="1" s="76">
      <c r="A363" s="5" t="n"/>
      <c r="B363" s="60">
        <f>IF(I362="","",IF(OR(B362&gt;=$C$23,ROUND(I362,2)&lt;=0),"",B362+1))</f>
        <v/>
      </c>
      <c r="C363" s="96">
        <f>IF(B363="","",IF(MONTH(DATE(YEAR($I$13),MONTH($I$13)+(B363-1),DAY($I$13)))&gt;(MONTH($I$13)+MOD((B363-1),12)),DATE(YEAR($I$13),MONTH($I$13)+(B363-1)+1,0),DATE(YEAR($I$13),MONTH($I$13)+(B363-1),DAY($I$13))))</f>
        <v/>
      </c>
      <c r="D363" s="97">
        <f>IF(B363="","",I362)</f>
        <v/>
      </c>
      <c r="E363" s="98">
        <f>IF(B363="","",IF(OR(B363=$C$23,$I$18&gt;ROUND((1+$I$17)*I362,2)),ROUND((1+$I$17)*I362,2),$I$18))</f>
        <v/>
      </c>
      <c r="F363" s="47" t="n"/>
      <c r="G363" s="98">
        <f>IF(B363="","",ROUND($I$17*I362,2))</f>
        <v/>
      </c>
      <c r="H363" s="98">
        <f>IF(B363="","",E363-G363+F363)</f>
        <v/>
      </c>
      <c r="I363" s="100">
        <f>IF(B363="","",I362-H363)</f>
        <v/>
      </c>
    </row>
    <row r="364" ht="18" customHeight="1" s="76">
      <c r="A364" s="5" t="n"/>
      <c r="B364" s="60">
        <f>IF(I363="","",IF(OR(B363&gt;=$C$23,ROUND(I363,2)&lt;=0),"",B363+1))</f>
        <v/>
      </c>
      <c r="C364" s="96">
        <f>IF(B364="","",IF(MONTH(DATE(YEAR($I$13),MONTH($I$13)+(B364-1),DAY($I$13)))&gt;(MONTH($I$13)+MOD((B364-1),12)),DATE(YEAR($I$13),MONTH($I$13)+(B364-1)+1,0),DATE(YEAR($I$13),MONTH($I$13)+(B364-1),DAY($I$13))))</f>
        <v/>
      </c>
      <c r="D364" s="97">
        <f>IF(B364="","",I363)</f>
        <v/>
      </c>
      <c r="E364" s="98">
        <f>IF(B364="","",IF(OR(B364=$C$23,$I$18&gt;ROUND((1+$I$17)*I363,2)),ROUND((1+$I$17)*I363,2),$I$18))</f>
        <v/>
      </c>
      <c r="F364" s="47" t="n"/>
      <c r="G364" s="98">
        <f>IF(B364="","",ROUND($I$17*I363,2))</f>
        <v/>
      </c>
      <c r="H364" s="98">
        <f>IF(B364="","",E364-G364+F364)</f>
        <v/>
      </c>
      <c r="I364" s="100">
        <f>IF(B364="","",I363-H364)</f>
        <v/>
      </c>
    </row>
    <row r="365" ht="18" customHeight="1" s="76">
      <c r="A365" s="5" t="n"/>
      <c r="B365" s="60">
        <f>IF(I364="","",IF(OR(B364&gt;=$C$23,ROUND(I364,2)&lt;=0),"",B364+1))</f>
        <v/>
      </c>
      <c r="C365" s="96">
        <f>IF(B365="","",IF(MONTH(DATE(YEAR($I$13),MONTH($I$13)+(B365-1),DAY($I$13)))&gt;(MONTH($I$13)+MOD((B365-1),12)),DATE(YEAR($I$13),MONTH($I$13)+(B365-1)+1,0),DATE(YEAR($I$13),MONTH($I$13)+(B365-1),DAY($I$13))))</f>
        <v/>
      </c>
      <c r="D365" s="97">
        <f>IF(B365="","",I364)</f>
        <v/>
      </c>
      <c r="E365" s="98">
        <f>IF(B365="","",IF(OR(B365=$C$23,$I$18&gt;ROUND((1+$I$17)*I364,2)),ROUND((1+$I$17)*I364,2),$I$18))</f>
        <v/>
      </c>
      <c r="F365" s="47" t="n"/>
      <c r="G365" s="98">
        <f>IF(B365="","",ROUND($I$17*I364,2))</f>
        <v/>
      </c>
      <c r="H365" s="98">
        <f>IF(B365="","",E365-G365+F365)</f>
        <v/>
      </c>
      <c r="I365" s="100">
        <f>IF(B365="","",I364-H365)</f>
        <v/>
      </c>
    </row>
    <row r="366" ht="18" customHeight="1" s="76">
      <c r="A366" s="5" t="n"/>
      <c r="B366" s="60">
        <f>IF(I365="","",IF(OR(B365&gt;=$C$23,ROUND(I365,2)&lt;=0),"",B365+1))</f>
        <v/>
      </c>
      <c r="C366" s="96">
        <f>IF(B366="","",IF(MONTH(DATE(YEAR($I$13),MONTH($I$13)+(B366-1),DAY($I$13)))&gt;(MONTH($I$13)+MOD((B366-1),12)),DATE(YEAR($I$13),MONTH($I$13)+(B366-1)+1,0),DATE(YEAR($I$13),MONTH($I$13)+(B366-1),DAY($I$13))))</f>
        <v/>
      </c>
      <c r="D366" s="97">
        <f>IF(B366="","",I365)</f>
        <v/>
      </c>
      <c r="E366" s="98">
        <f>IF(B366="","",IF(OR(B366=$C$23,$I$18&gt;ROUND((1+$I$17)*I365,2)),ROUND((1+$I$17)*I365,2),$I$18))</f>
        <v/>
      </c>
      <c r="F366" s="47" t="n"/>
      <c r="G366" s="98">
        <f>IF(B366="","",ROUND($I$17*I365,2))</f>
        <v/>
      </c>
      <c r="H366" s="98">
        <f>IF(B366="","",E366-G366+F366)</f>
        <v/>
      </c>
      <c r="I366" s="100">
        <f>IF(B366="","",I365-H366)</f>
        <v/>
      </c>
    </row>
    <row r="367" ht="18" customHeight="1" s="76">
      <c r="A367" s="5" t="n"/>
      <c r="B367" s="60">
        <f>IF(I366="","",IF(OR(B366&gt;=$C$23,ROUND(I366,2)&lt;=0),"",B366+1))</f>
        <v/>
      </c>
      <c r="C367" s="96">
        <f>IF(B367="","",IF(MONTH(DATE(YEAR($I$13),MONTH($I$13)+(B367-1),DAY($I$13)))&gt;(MONTH($I$13)+MOD((B367-1),12)),DATE(YEAR($I$13),MONTH($I$13)+(B367-1)+1,0),DATE(YEAR($I$13),MONTH($I$13)+(B367-1),DAY($I$13))))</f>
        <v/>
      </c>
      <c r="D367" s="97">
        <f>IF(B367="","",I366)</f>
        <v/>
      </c>
      <c r="E367" s="98">
        <f>IF(B367="","",IF(OR(B367=$C$23,$I$18&gt;ROUND((1+$I$17)*I366,2)),ROUND((1+$I$17)*I366,2),$I$18))</f>
        <v/>
      </c>
      <c r="F367" s="47" t="n"/>
      <c r="G367" s="98">
        <f>IF(B367="","",ROUND($I$17*I366,2))</f>
        <v/>
      </c>
      <c r="H367" s="98">
        <f>IF(B367="","",E367-G367+F367)</f>
        <v/>
      </c>
      <c r="I367" s="100">
        <f>IF(B367="","",I366-H367)</f>
        <v/>
      </c>
    </row>
    <row r="368" ht="18" customHeight="1" s="76">
      <c r="A368" s="5" t="n"/>
      <c r="B368" s="60">
        <f>IF(I367="","",IF(OR(B367&gt;=$C$23,ROUND(I367,2)&lt;=0),"",B367+1))</f>
        <v/>
      </c>
      <c r="C368" s="96">
        <f>IF(B368="","",IF(MONTH(DATE(YEAR($I$13),MONTH($I$13)+(B368-1),DAY($I$13)))&gt;(MONTH($I$13)+MOD((B368-1),12)),DATE(YEAR($I$13),MONTH($I$13)+(B368-1)+1,0),DATE(YEAR($I$13),MONTH($I$13)+(B368-1),DAY($I$13))))</f>
        <v/>
      </c>
      <c r="D368" s="97">
        <f>IF(B368="","",I367)</f>
        <v/>
      </c>
      <c r="E368" s="98">
        <f>IF(B368="","",IF(OR(B368=$C$23,$I$18&gt;ROUND((1+$I$17)*I367,2)),ROUND((1+$I$17)*I367,2),$I$18))</f>
        <v/>
      </c>
      <c r="F368" s="47" t="n"/>
      <c r="G368" s="98">
        <f>IF(B368="","",ROUND($I$17*I367,2))</f>
        <v/>
      </c>
      <c r="H368" s="98">
        <f>IF(B368="","",E368-G368+F368)</f>
        <v/>
      </c>
      <c r="I368" s="100">
        <f>IF(B368="","",I367-H368)</f>
        <v/>
      </c>
    </row>
    <row r="369" ht="18" customHeight="1" s="76">
      <c r="A369" s="5" t="n"/>
      <c r="B369" s="60">
        <f>IF(I368="","",IF(OR(B368&gt;=$C$23,ROUND(I368,2)&lt;=0),"",B368+1))</f>
        <v/>
      </c>
      <c r="C369" s="96">
        <f>IF(B369="","",IF(MONTH(DATE(YEAR($I$13),MONTH($I$13)+(B369-1),DAY($I$13)))&gt;(MONTH($I$13)+MOD((B369-1),12)),DATE(YEAR($I$13),MONTH($I$13)+(B369-1)+1,0),DATE(YEAR($I$13),MONTH($I$13)+(B369-1),DAY($I$13))))</f>
        <v/>
      </c>
      <c r="D369" s="97">
        <f>IF(B369="","",I368)</f>
        <v/>
      </c>
      <c r="E369" s="98">
        <f>IF(B369="","",IF(OR(B369=$C$23,$I$18&gt;ROUND((1+$I$17)*I368,2)),ROUND((1+$I$17)*I368,2),$I$18))</f>
        <v/>
      </c>
      <c r="F369" s="47" t="n"/>
      <c r="G369" s="98">
        <f>IF(B369="","",ROUND($I$17*I368,2))</f>
        <v/>
      </c>
      <c r="H369" s="98">
        <f>IF(B369="","",E369-G369+F369)</f>
        <v/>
      </c>
      <c r="I369" s="100">
        <f>IF(B369="","",I368-H369)</f>
        <v/>
      </c>
    </row>
    <row r="370" ht="18" customHeight="1" s="76">
      <c r="A370" s="5" t="n"/>
      <c r="B370" s="60">
        <f>IF(I369="","",IF(OR(B369&gt;=$C$23,ROUND(I369,2)&lt;=0),"",B369+1))</f>
        <v/>
      </c>
      <c r="C370" s="96">
        <f>IF(B370="","",IF(MONTH(DATE(YEAR($I$13),MONTH($I$13)+(B370-1),DAY($I$13)))&gt;(MONTH($I$13)+MOD((B370-1),12)),DATE(YEAR($I$13),MONTH($I$13)+(B370-1)+1,0),DATE(YEAR($I$13),MONTH($I$13)+(B370-1),DAY($I$13))))</f>
        <v/>
      </c>
      <c r="D370" s="97">
        <f>IF(B370="","",I369)</f>
        <v/>
      </c>
      <c r="E370" s="98">
        <f>IF(B370="","",IF(OR(B370=$C$23,$I$18&gt;ROUND((1+$I$17)*I369,2)),ROUND((1+$I$17)*I369,2),$I$18))</f>
        <v/>
      </c>
      <c r="F370" s="47" t="n"/>
      <c r="G370" s="98">
        <f>IF(B370="","",ROUND($I$17*I369,2))</f>
        <v/>
      </c>
      <c r="H370" s="98">
        <f>IF(B370="","",E370-G370+F370)</f>
        <v/>
      </c>
      <c r="I370" s="100">
        <f>IF(B370="","",I369-H370)</f>
        <v/>
      </c>
    </row>
    <row r="371" ht="18" customHeight="1" s="76">
      <c r="A371" s="5" t="n"/>
      <c r="B371" s="60">
        <f>IF(I370="","",IF(OR(B370&gt;=$C$23,ROUND(I370,2)&lt;=0),"",B370+1))</f>
        <v/>
      </c>
      <c r="C371" s="96">
        <f>IF(B371="","",IF(MONTH(DATE(YEAR($I$13),MONTH($I$13)+(B371-1),DAY($I$13)))&gt;(MONTH($I$13)+MOD((B371-1),12)),DATE(YEAR($I$13),MONTH($I$13)+(B371-1)+1,0),DATE(YEAR($I$13),MONTH($I$13)+(B371-1),DAY($I$13))))</f>
        <v/>
      </c>
      <c r="D371" s="97">
        <f>IF(B371="","",I370)</f>
        <v/>
      </c>
      <c r="E371" s="98">
        <f>IF(B371="","",IF(OR(B371=$C$23,$I$18&gt;ROUND((1+$I$17)*I370,2)),ROUND((1+$I$17)*I370,2),$I$18))</f>
        <v/>
      </c>
      <c r="F371" s="47" t="n"/>
      <c r="G371" s="98">
        <f>IF(B371="","",ROUND($I$17*I370,2))</f>
        <v/>
      </c>
      <c r="H371" s="98">
        <f>IF(B371="","",E371-G371+F371)</f>
        <v/>
      </c>
      <c r="I371" s="100">
        <f>IF(B371="","",I370-H371)</f>
        <v/>
      </c>
    </row>
    <row r="372" ht="18" customHeight="1" s="76">
      <c r="A372" s="5" t="n"/>
      <c r="B372" s="60">
        <f>IF(I371="","",IF(OR(B371&gt;=$C$23,ROUND(I371,2)&lt;=0),"",B371+1))</f>
        <v/>
      </c>
      <c r="C372" s="96">
        <f>IF(B372="","",IF(MONTH(DATE(YEAR($I$13),MONTH($I$13)+(B372-1),DAY($I$13)))&gt;(MONTH($I$13)+MOD((B372-1),12)),DATE(YEAR($I$13),MONTH($I$13)+(B372-1)+1,0),DATE(YEAR($I$13),MONTH($I$13)+(B372-1),DAY($I$13))))</f>
        <v/>
      </c>
      <c r="D372" s="97">
        <f>IF(B372="","",I371)</f>
        <v/>
      </c>
      <c r="E372" s="98">
        <f>IF(B372="","",IF(OR(B372=$C$23,$I$18&gt;ROUND((1+$I$17)*I371,2)),ROUND((1+$I$17)*I371,2),$I$18))</f>
        <v/>
      </c>
      <c r="F372" s="47" t="n"/>
      <c r="G372" s="98">
        <f>IF(B372="","",ROUND($I$17*I371,2))</f>
        <v/>
      </c>
      <c r="H372" s="98">
        <f>IF(B372="","",E372-G372+F372)</f>
        <v/>
      </c>
      <c r="I372" s="100">
        <f>IF(B372="","",I371-H372)</f>
        <v/>
      </c>
    </row>
    <row r="373" ht="18" customHeight="1" s="76">
      <c r="A373" s="5" t="n"/>
      <c r="B373" s="60">
        <f>IF(I372="","",IF(OR(B372&gt;=$C$23,ROUND(I372,2)&lt;=0),"",B372+1))</f>
        <v/>
      </c>
      <c r="C373" s="96">
        <f>IF(B373="","",IF(MONTH(DATE(YEAR($I$13),MONTH($I$13)+(B373-1),DAY($I$13)))&gt;(MONTH($I$13)+MOD((B373-1),12)),DATE(YEAR($I$13),MONTH($I$13)+(B373-1)+1,0),DATE(YEAR($I$13),MONTH($I$13)+(B373-1),DAY($I$13))))</f>
        <v/>
      </c>
      <c r="D373" s="97">
        <f>IF(B373="","",I372)</f>
        <v/>
      </c>
      <c r="E373" s="98">
        <f>IF(B373="","",IF(OR(B373=$C$23,$I$18&gt;ROUND((1+$I$17)*I372,2)),ROUND((1+$I$17)*I372,2),$I$18))</f>
        <v/>
      </c>
      <c r="F373" s="47" t="n"/>
      <c r="G373" s="98">
        <f>IF(B373="","",ROUND($I$17*I372,2))</f>
        <v/>
      </c>
      <c r="H373" s="98">
        <f>IF(B373="","",E373-G373+F373)</f>
        <v/>
      </c>
      <c r="I373" s="100">
        <f>IF(B373="","",I372-H373)</f>
        <v/>
      </c>
    </row>
    <row r="374" ht="18" customHeight="1" s="76">
      <c r="A374" s="5" t="n"/>
      <c r="B374" s="60">
        <f>IF(I373="","",IF(OR(B373&gt;=$C$23,ROUND(I373,2)&lt;=0),"",B373+1))</f>
        <v/>
      </c>
      <c r="C374" s="96">
        <f>IF(B374="","",IF(MONTH(DATE(YEAR($I$13),MONTH($I$13)+(B374-1),DAY($I$13)))&gt;(MONTH($I$13)+MOD((B374-1),12)),DATE(YEAR($I$13),MONTH($I$13)+(B374-1)+1,0),DATE(YEAR($I$13),MONTH($I$13)+(B374-1),DAY($I$13))))</f>
        <v/>
      </c>
      <c r="D374" s="97">
        <f>IF(B374="","",I373)</f>
        <v/>
      </c>
      <c r="E374" s="98">
        <f>IF(B374="","",IF(OR(B374=$C$23,$I$18&gt;ROUND((1+$I$17)*I373,2)),ROUND((1+$I$17)*I373,2),$I$18))</f>
        <v/>
      </c>
      <c r="F374" s="47" t="n"/>
      <c r="G374" s="98">
        <f>IF(B374="","",ROUND($I$17*I373,2))</f>
        <v/>
      </c>
      <c r="H374" s="98">
        <f>IF(B374="","",E374-G374+F374)</f>
        <v/>
      </c>
      <c r="I374" s="100">
        <f>IF(B374="","",I373-H374)</f>
        <v/>
      </c>
    </row>
    <row r="375" ht="18" customHeight="1" s="76">
      <c r="A375" s="5" t="n"/>
      <c r="B375" s="60">
        <f>IF(I374="","",IF(OR(B374&gt;=$C$23,ROUND(I374,2)&lt;=0),"",B374+1))</f>
        <v/>
      </c>
      <c r="C375" s="96">
        <f>IF(B375="","",IF(MONTH(DATE(YEAR($I$13),MONTH($I$13)+(B375-1),DAY($I$13)))&gt;(MONTH($I$13)+MOD((B375-1),12)),DATE(YEAR($I$13),MONTH($I$13)+(B375-1)+1,0),DATE(YEAR($I$13),MONTH($I$13)+(B375-1),DAY($I$13))))</f>
        <v/>
      </c>
      <c r="D375" s="97">
        <f>IF(B375="","",I374)</f>
        <v/>
      </c>
      <c r="E375" s="98">
        <f>IF(B375="","",IF(OR(B375=$C$23,$I$18&gt;ROUND((1+$I$17)*I374,2)),ROUND((1+$I$17)*I374,2),$I$18))</f>
        <v/>
      </c>
      <c r="F375" s="47" t="n"/>
      <c r="G375" s="98">
        <f>IF(B375="","",ROUND($I$17*I374,2))</f>
        <v/>
      </c>
      <c r="H375" s="98">
        <f>IF(B375="","",E375-G375+F375)</f>
        <v/>
      </c>
      <c r="I375" s="100">
        <f>IF(B375="","",I374-H375)</f>
        <v/>
      </c>
    </row>
    <row r="376" ht="18" customHeight="1" s="76">
      <c r="A376" s="5" t="n"/>
      <c r="B376" s="60">
        <f>IF(I375="","",IF(OR(B375&gt;=$C$23,ROUND(I375,2)&lt;=0),"",B375+1))</f>
        <v/>
      </c>
      <c r="C376" s="96">
        <f>IF(B376="","",IF(MONTH(DATE(YEAR($I$13),MONTH($I$13)+(B376-1),DAY($I$13)))&gt;(MONTH($I$13)+MOD((B376-1),12)),DATE(YEAR($I$13),MONTH($I$13)+(B376-1)+1,0),DATE(YEAR($I$13),MONTH($I$13)+(B376-1),DAY($I$13))))</f>
        <v/>
      </c>
      <c r="D376" s="97">
        <f>IF(B376="","",I375)</f>
        <v/>
      </c>
      <c r="E376" s="98">
        <f>IF(B376="","",IF(OR(B376=$C$23,$I$18&gt;ROUND((1+$I$17)*I375,2)),ROUND((1+$I$17)*I375,2),$I$18))</f>
        <v/>
      </c>
      <c r="F376" s="47" t="n"/>
      <c r="G376" s="98">
        <f>IF(B376="","",ROUND($I$17*I375,2))</f>
        <v/>
      </c>
      <c r="H376" s="98">
        <f>IF(B376="","",E376-G376+F376)</f>
        <v/>
      </c>
      <c r="I376" s="100">
        <f>IF(B376="","",I375-H376)</f>
        <v/>
      </c>
    </row>
    <row r="377" ht="18" customHeight="1" s="76">
      <c r="A377" s="5" t="n"/>
      <c r="B377" s="60">
        <f>IF(I376="","",IF(OR(B376&gt;=$C$23,ROUND(I376,2)&lt;=0),"",B376+1))</f>
        <v/>
      </c>
      <c r="C377" s="96">
        <f>IF(B377="","",IF(MONTH(DATE(YEAR($I$13),MONTH($I$13)+(B377-1),DAY($I$13)))&gt;(MONTH($I$13)+MOD((B377-1),12)),DATE(YEAR($I$13),MONTH($I$13)+(B377-1)+1,0),DATE(YEAR($I$13),MONTH($I$13)+(B377-1),DAY($I$13))))</f>
        <v/>
      </c>
      <c r="D377" s="97">
        <f>IF(B377="","",I376)</f>
        <v/>
      </c>
      <c r="E377" s="98">
        <f>IF(B377="","",IF(OR(B377=$C$23,$I$18&gt;ROUND((1+$I$17)*I376,2)),ROUND((1+$I$17)*I376,2),$I$18))</f>
        <v/>
      </c>
      <c r="F377" s="47" t="n"/>
      <c r="G377" s="98">
        <f>IF(B377="","",ROUND($I$17*I376,2))</f>
        <v/>
      </c>
      <c r="H377" s="98">
        <f>IF(B377="","",E377-G377+F377)</f>
        <v/>
      </c>
      <c r="I377" s="100">
        <f>IF(B377="","",I376-H377)</f>
        <v/>
      </c>
    </row>
    <row r="378" ht="18" customHeight="1" s="76">
      <c r="A378" s="5" t="n"/>
      <c r="B378" s="60">
        <f>IF(I377="","",IF(OR(B377&gt;=$C$23,ROUND(I377,2)&lt;=0),"",B377+1))</f>
        <v/>
      </c>
      <c r="C378" s="96">
        <f>IF(B378="","",IF(MONTH(DATE(YEAR($I$13),MONTH($I$13)+(B378-1),DAY($I$13)))&gt;(MONTH($I$13)+MOD((B378-1),12)),DATE(YEAR($I$13),MONTH($I$13)+(B378-1)+1,0),DATE(YEAR($I$13),MONTH($I$13)+(B378-1),DAY($I$13))))</f>
        <v/>
      </c>
      <c r="D378" s="97">
        <f>IF(B378="","",I377)</f>
        <v/>
      </c>
      <c r="E378" s="98">
        <f>IF(B378="","",IF(OR(B378=$C$23,$I$18&gt;ROUND((1+$I$17)*I377,2)),ROUND((1+$I$17)*I377,2),$I$18))</f>
        <v/>
      </c>
      <c r="F378" s="47" t="n"/>
      <c r="G378" s="98">
        <f>IF(B378="","",ROUND($I$17*I377,2))</f>
        <v/>
      </c>
      <c r="H378" s="98">
        <f>IF(B378="","",E378-G378+F378)</f>
        <v/>
      </c>
      <c r="I378" s="100">
        <f>IF(B378="","",I377-H378)</f>
        <v/>
      </c>
    </row>
    <row r="379" ht="18" customHeight="1" s="76">
      <c r="A379" s="5" t="n"/>
      <c r="B379" s="60">
        <f>IF(I378="","",IF(OR(B378&gt;=$C$23,ROUND(I378,2)&lt;=0),"",B378+1))</f>
        <v/>
      </c>
      <c r="C379" s="96">
        <f>IF(B379="","",IF(MONTH(DATE(YEAR($I$13),MONTH($I$13)+(B379-1),DAY($I$13)))&gt;(MONTH($I$13)+MOD((B379-1),12)),DATE(YEAR($I$13),MONTH($I$13)+(B379-1)+1,0),DATE(YEAR($I$13),MONTH($I$13)+(B379-1),DAY($I$13))))</f>
        <v/>
      </c>
      <c r="D379" s="97">
        <f>IF(B379="","",I378)</f>
        <v/>
      </c>
      <c r="E379" s="98">
        <f>IF(B379="","",IF(OR(B379=$C$23,$I$18&gt;ROUND((1+$I$17)*I378,2)),ROUND((1+$I$17)*I378,2),$I$18))</f>
        <v/>
      </c>
      <c r="F379" s="47" t="n"/>
      <c r="G379" s="98">
        <f>IF(B379="","",ROUND($I$17*I378,2))</f>
        <v/>
      </c>
      <c r="H379" s="98">
        <f>IF(B379="","",E379-G379+F379)</f>
        <v/>
      </c>
      <c r="I379" s="100">
        <f>IF(B379="","",I378-H379)</f>
        <v/>
      </c>
    </row>
    <row r="380" ht="18" customHeight="1" s="76">
      <c r="A380" s="5" t="n"/>
      <c r="B380" s="60">
        <f>IF(I379="","",IF(OR(B379&gt;=$C$23,ROUND(I379,2)&lt;=0),"",B379+1))</f>
        <v/>
      </c>
      <c r="C380" s="96">
        <f>IF(B380="","",IF(MONTH(DATE(YEAR($I$13),MONTH($I$13)+(B380-1),DAY($I$13)))&gt;(MONTH($I$13)+MOD((B380-1),12)),DATE(YEAR($I$13),MONTH($I$13)+(B380-1)+1,0),DATE(YEAR($I$13),MONTH($I$13)+(B380-1),DAY($I$13))))</f>
        <v/>
      </c>
      <c r="D380" s="97">
        <f>IF(B380="","",I379)</f>
        <v/>
      </c>
      <c r="E380" s="98">
        <f>IF(B380="","",IF(OR(B380=$C$23,$I$18&gt;ROUND((1+$I$17)*I379,2)),ROUND((1+$I$17)*I379,2),$I$18))</f>
        <v/>
      </c>
      <c r="F380" s="47" t="n"/>
      <c r="G380" s="98">
        <f>IF(B380="","",ROUND($I$17*I379,2))</f>
        <v/>
      </c>
      <c r="H380" s="98">
        <f>IF(B380="","",E380-G380+F380)</f>
        <v/>
      </c>
      <c r="I380" s="100">
        <f>IF(B380="","",I379-H380)</f>
        <v/>
      </c>
    </row>
    <row r="381" ht="18" customHeight="1" s="76">
      <c r="A381" s="5" t="n"/>
      <c r="B381" s="60">
        <f>IF(I380="","",IF(OR(B380&gt;=$C$23,ROUND(I380,2)&lt;=0),"",B380+1))</f>
        <v/>
      </c>
      <c r="C381" s="96">
        <f>IF(B381="","",IF(MONTH(DATE(YEAR($I$13),MONTH($I$13)+(B381-1),DAY($I$13)))&gt;(MONTH($I$13)+MOD((B381-1),12)),DATE(YEAR($I$13),MONTH($I$13)+(B381-1)+1,0),DATE(YEAR($I$13),MONTH($I$13)+(B381-1),DAY($I$13))))</f>
        <v/>
      </c>
      <c r="D381" s="97">
        <f>IF(B381="","",I380)</f>
        <v/>
      </c>
      <c r="E381" s="98">
        <f>IF(B381="","",IF(OR(B381=$C$23,$I$18&gt;ROUND((1+$I$17)*I380,2)),ROUND((1+$I$17)*I380,2),$I$18))</f>
        <v/>
      </c>
      <c r="F381" s="47" t="n"/>
      <c r="G381" s="98">
        <f>IF(B381="","",ROUND($I$17*I380,2))</f>
        <v/>
      </c>
      <c r="H381" s="98">
        <f>IF(B381="","",E381-G381+F381)</f>
        <v/>
      </c>
      <c r="I381" s="100">
        <f>IF(B381="","",I380-H381)</f>
        <v/>
      </c>
    </row>
    <row r="382" ht="18" customHeight="1" s="76">
      <c r="A382" s="5" t="n"/>
      <c r="B382" s="60">
        <f>IF(I381="","",IF(OR(B381&gt;=$C$23,ROUND(I381,2)&lt;=0),"",B381+1))</f>
        <v/>
      </c>
      <c r="C382" s="96">
        <f>IF(B382="","",IF(MONTH(DATE(YEAR($I$13),MONTH($I$13)+(B382-1),DAY($I$13)))&gt;(MONTH($I$13)+MOD((B382-1),12)),DATE(YEAR($I$13),MONTH($I$13)+(B382-1)+1,0),DATE(YEAR($I$13),MONTH($I$13)+(B382-1),DAY($I$13))))</f>
        <v/>
      </c>
      <c r="D382" s="97">
        <f>IF(B382="","",I381)</f>
        <v/>
      </c>
      <c r="E382" s="98">
        <f>IF(B382="","",IF(OR(B382=$C$23,$I$18&gt;ROUND((1+$I$17)*I381,2)),ROUND((1+$I$17)*I381,2),$I$18))</f>
        <v/>
      </c>
      <c r="F382" s="47" t="n"/>
      <c r="G382" s="98">
        <f>IF(B382="","",ROUND($I$17*I381,2))</f>
        <v/>
      </c>
      <c r="H382" s="98">
        <f>IF(B382="","",E382-G382+F382)</f>
        <v/>
      </c>
      <c r="I382" s="100">
        <f>IF(B382="","",I381-H382)</f>
        <v/>
      </c>
    </row>
    <row r="383" ht="18" customHeight="1" s="76">
      <c r="A383" s="5" t="n"/>
      <c r="B383" s="60">
        <f>IF(I382="","",IF(OR(B382&gt;=$C$23,ROUND(I382,2)&lt;=0),"",B382+1))</f>
        <v/>
      </c>
      <c r="C383" s="96">
        <f>IF(B383="","",IF(MONTH(DATE(YEAR($I$13),MONTH($I$13)+(B383-1),DAY($I$13)))&gt;(MONTH($I$13)+MOD((B383-1),12)),DATE(YEAR($I$13),MONTH($I$13)+(B383-1)+1,0),DATE(YEAR($I$13),MONTH($I$13)+(B383-1),DAY($I$13))))</f>
        <v/>
      </c>
      <c r="D383" s="97">
        <f>IF(B383="","",I382)</f>
        <v/>
      </c>
      <c r="E383" s="98">
        <f>IF(B383="","",IF(OR(B383=$C$23,$I$18&gt;ROUND((1+$I$17)*I382,2)),ROUND((1+$I$17)*I382,2),$I$18))</f>
        <v/>
      </c>
      <c r="F383" s="47" t="n"/>
      <c r="G383" s="98">
        <f>IF(B383="","",ROUND($I$17*I382,2))</f>
        <v/>
      </c>
      <c r="H383" s="98">
        <f>IF(B383="","",E383-G383+F383)</f>
        <v/>
      </c>
      <c r="I383" s="100">
        <f>IF(B383="","",I382-H383)</f>
        <v/>
      </c>
    </row>
    <row r="384" ht="18" customHeight="1" s="76">
      <c r="A384" s="5" t="n"/>
      <c r="B384" s="60">
        <f>IF(I383="","",IF(OR(B383&gt;=$C$23,ROUND(I383,2)&lt;=0),"",B383+1))</f>
        <v/>
      </c>
      <c r="C384" s="96">
        <f>IF(B384="","",IF(MONTH(DATE(YEAR($I$13),MONTH($I$13)+(B384-1),DAY($I$13)))&gt;(MONTH($I$13)+MOD((B384-1),12)),DATE(YEAR($I$13),MONTH($I$13)+(B384-1)+1,0),DATE(YEAR($I$13),MONTH($I$13)+(B384-1),DAY($I$13))))</f>
        <v/>
      </c>
      <c r="D384" s="97">
        <f>IF(B384="","",I383)</f>
        <v/>
      </c>
      <c r="E384" s="98">
        <f>IF(B384="","",IF(OR(B384=$C$23,$I$18&gt;ROUND((1+$I$17)*I383,2)),ROUND((1+$I$17)*I383,2),$I$18))</f>
        <v/>
      </c>
      <c r="F384" s="47" t="n"/>
      <c r="G384" s="98">
        <f>IF(B384="","",ROUND($I$17*I383,2))</f>
        <v/>
      </c>
      <c r="H384" s="98">
        <f>IF(B384="","",E384-G384+F384)</f>
        <v/>
      </c>
      <c r="I384" s="100">
        <f>IF(B384="","",I383-H384)</f>
        <v/>
      </c>
    </row>
    <row r="385" ht="18" customHeight="1" s="76">
      <c r="A385" s="5" t="n"/>
      <c r="B385" s="60">
        <f>IF(I384="","",IF(OR(B384&gt;=$C$23,ROUND(I384,2)&lt;=0),"",B384+1))</f>
        <v/>
      </c>
      <c r="C385" s="96">
        <f>IF(B385="","",IF(MONTH(DATE(YEAR($I$13),MONTH($I$13)+(B385-1),DAY($I$13)))&gt;(MONTH($I$13)+MOD((B385-1),12)),DATE(YEAR($I$13),MONTH($I$13)+(B385-1)+1,0),DATE(YEAR($I$13),MONTH($I$13)+(B385-1),DAY($I$13))))</f>
        <v/>
      </c>
      <c r="D385" s="97">
        <f>IF(B385="","",I384)</f>
        <v/>
      </c>
      <c r="E385" s="98">
        <f>IF(B385="","",IF(OR(B385=$C$23,$I$18&gt;ROUND((1+$I$17)*I384,2)),ROUND((1+$I$17)*I384,2),$I$18))</f>
        <v/>
      </c>
      <c r="F385" s="47" t="n"/>
      <c r="G385" s="98">
        <f>IF(B385="","",ROUND($I$17*I384,2))</f>
        <v/>
      </c>
      <c r="H385" s="98">
        <f>IF(B385="","",E385-G385+F385)</f>
        <v/>
      </c>
      <c r="I385" s="100">
        <f>IF(B385="","",I384-H385)</f>
        <v/>
      </c>
    </row>
    <row r="386" ht="18" customHeight="1" s="76">
      <c r="A386" s="5" t="n"/>
      <c r="B386" s="60">
        <f>IF(I385="","",IF(OR(B385&gt;=$C$23,ROUND(I385,2)&lt;=0),"",B385+1))</f>
        <v/>
      </c>
      <c r="C386" s="96">
        <f>IF(B386="","",IF(MONTH(DATE(YEAR($I$13),MONTH($I$13)+(B386-1),DAY($I$13)))&gt;(MONTH($I$13)+MOD((B386-1),12)),DATE(YEAR($I$13),MONTH($I$13)+(B386-1)+1,0),DATE(YEAR($I$13),MONTH($I$13)+(B386-1),DAY($I$13))))</f>
        <v/>
      </c>
      <c r="D386" s="97">
        <f>IF(B386="","",I385)</f>
        <v/>
      </c>
      <c r="E386" s="98">
        <f>IF(B386="","",IF(OR(B386=$C$23,$I$18&gt;ROUND((1+$I$17)*I385,2)),ROUND((1+$I$17)*I385,2),$I$18))</f>
        <v/>
      </c>
      <c r="F386" s="47" t="n"/>
      <c r="G386" s="98">
        <f>IF(B386="","",ROUND($I$17*I385,2))</f>
        <v/>
      </c>
      <c r="H386" s="98">
        <f>IF(B386="","",E386-G386+F386)</f>
        <v/>
      </c>
      <c r="I386" s="100">
        <f>IF(B386="","",I385-H386)</f>
        <v/>
      </c>
    </row>
    <row r="387" ht="18" customHeight="1" s="76">
      <c r="A387" s="5" t="n"/>
      <c r="B387" s="60">
        <f>IF(I386="","",IF(OR(B386&gt;=$C$23,ROUND(I386,2)&lt;=0),"",B386+1))</f>
        <v/>
      </c>
      <c r="C387" s="96">
        <f>IF(B387="","",IF(MONTH(DATE(YEAR($I$13),MONTH($I$13)+(B387-1),DAY($I$13)))&gt;(MONTH($I$13)+MOD((B387-1),12)),DATE(YEAR($I$13),MONTH($I$13)+(B387-1)+1,0),DATE(YEAR($I$13),MONTH($I$13)+(B387-1),DAY($I$13))))</f>
        <v/>
      </c>
      <c r="D387" s="97">
        <f>IF(B387="","",I386)</f>
        <v/>
      </c>
      <c r="E387" s="98">
        <f>IF(B387="","",IF(OR(B387=$C$23,$I$18&gt;ROUND((1+$I$17)*I386,2)),ROUND((1+$I$17)*I386,2),$I$18))</f>
        <v/>
      </c>
      <c r="F387" s="47" t="n"/>
      <c r="G387" s="98">
        <f>IF(B387="","",ROUND($I$17*I386,2))</f>
        <v/>
      </c>
      <c r="H387" s="98">
        <f>IF(B387="","",E387-G387+F387)</f>
        <v/>
      </c>
      <c r="I387" s="100">
        <f>IF(B387="","",I386-H387)</f>
        <v/>
      </c>
    </row>
    <row r="388" ht="18" customHeight="1" s="76">
      <c r="A388" s="5" t="n"/>
      <c r="B388" s="60">
        <f>IF(I387="","",IF(OR(B387&gt;=$C$23,ROUND(I387,2)&lt;=0),"",B387+1))</f>
        <v/>
      </c>
      <c r="C388" s="96">
        <f>IF(B388="","",IF(MONTH(DATE(YEAR($I$13),MONTH($I$13)+(B388-1),DAY($I$13)))&gt;(MONTH($I$13)+MOD((B388-1),12)),DATE(YEAR($I$13),MONTH($I$13)+(B388-1)+1,0),DATE(YEAR($I$13),MONTH($I$13)+(B388-1),DAY($I$13))))</f>
        <v/>
      </c>
      <c r="D388" s="97">
        <f>IF(B388="","",I387)</f>
        <v/>
      </c>
      <c r="E388" s="98">
        <f>IF(B388="","",IF(OR(B388=$C$23,$I$18&gt;ROUND((1+$I$17)*I387,2)),ROUND((1+$I$17)*I387,2),$I$18))</f>
        <v/>
      </c>
      <c r="F388" s="47" t="n"/>
      <c r="G388" s="98">
        <f>IF(B388="","",ROUND($I$17*I387,2))</f>
        <v/>
      </c>
      <c r="H388" s="98">
        <f>IF(B388="","",E388-G388+F388)</f>
        <v/>
      </c>
      <c r="I388" s="100">
        <f>IF(B388="","",I387-H388)</f>
        <v/>
      </c>
    </row>
    <row r="389" ht="18" customHeight="1" s="76">
      <c r="A389" s="5" t="n"/>
      <c r="B389" s="60">
        <f>IF(I388="","",IF(OR(B388&gt;=$C$23,ROUND(I388,2)&lt;=0),"",B388+1))</f>
        <v/>
      </c>
      <c r="C389" s="96">
        <f>IF(B389="","",IF(MONTH(DATE(YEAR($I$13),MONTH($I$13)+(B389-1),DAY($I$13)))&gt;(MONTH($I$13)+MOD((B389-1),12)),DATE(YEAR($I$13),MONTH($I$13)+(B389-1)+1,0),DATE(YEAR($I$13),MONTH($I$13)+(B389-1),DAY($I$13))))</f>
        <v/>
      </c>
      <c r="D389" s="97">
        <f>IF(B389="","",I388)</f>
        <v/>
      </c>
      <c r="E389" s="98">
        <f>IF(B389="","",IF(OR(B389=$C$23,$I$18&gt;ROUND((1+$I$17)*I388,2)),ROUND((1+$I$17)*I388,2),$I$18))</f>
        <v/>
      </c>
      <c r="F389" s="47" t="n"/>
      <c r="G389" s="98">
        <f>IF(B389="","",ROUND($I$17*I388,2))</f>
        <v/>
      </c>
      <c r="H389" s="98">
        <f>IF(B389="","",E389-G389+F389)</f>
        <v/>
      </c>
      <c r="I389" s="100">
        <f>IF(B389="","",I388-H389)</f>
        <v/>
      </c>
    </row>
    <row r="390" ht="18" customHeight="1" s="76">
      <c r="A390" s="5" t="n"/>
      <c r="B390" s="60">
        <f>IF(I389="","",IF(OR(B389&gt;=$C$23,ROUND(I389,2)&lt;=0),"",B389+1))</f>
        <v/>
      </c>
      <c r="C390" s="96">
        <f>IF(B390="","",IF(MONTH(DATE(YEAR($I$13),MONTH($I$13)+(B390-1),DAY($I$13)))&gt;(MONTH($I$13)+MOD((B390-1),12)),DATE(YEAR($I$13),MONTH($I$13)+(B390-1)+1,0),DATE(YEAR($I$13),MONTH($I$13)+(B390-1),DAY($I$13))))</f>
        <v/>
      </c>
      <c r="D390" s="97">
        <f>IF(B390="","",I389)</f>
        <v/>
      </c>
      <c r="E390" s="98">
        <f>IF(B390="","",IF(OR(B390=$C$23,$I$18&gt;ROUND((1+$I$17)*I389,2)),ROUND((1+$I$17)*I389,2),$I$18))</f>
        <v/>
      </c>
      <c r="F390" s="47" t="n"/>
      <c r="G390" s="98">
        <f>IF(B390="","",ROUND($I$17*I389,2))</f>
        <v/>
      </c>
      <c r="H390" s="98">
        <f>IF(B390="","",E390-G390+F390)</f>
        <v/>
      </c>
      <c r="I390" s="100">
        <f>IF(B390="","",I389-H390)</f>
        <v/>
      </c>
      <c r="J390" s="20" t="n"/>
      <c r="K390" s="20" t="n"/>
      <c r="L390" s="11" t="n"/>
    </row>
    <row r="391" ht="14.5" customHeight="1" s="76"/>
    <row r="392" ht="50" customFormat="1" customHeight="1" s="75">
      <c r="B392" s="101" t="inlineStr">
        <is>
          <t>CLIQUE AQUI PARA CRIAR NO SMARTSHEET</t>
        </is>
      </c>
    </row>
    <row r="393" ht="36" customHeight="1" s="76"/>
    <row r="394" ht="14.5" customHeight="1" s="76"/>
    <row r="395" ht="14.5" customHeight="1" s="76"/>
    <row r="396" ht="14.5" customHeight="1" s="76"/>
    <row r="397" ht="14.5" customHeight="1" s="76"/>
    <row r="398" ht="14.5" customHeight="1" s="76"/>
    <row r="399" ht="14.5" customHeight="1" s="76"/>
    <row r="400" ht="14.5" customHeight="1" s="76"/>
    <row r="401" ht="14.5" customHeight="1" s="76"/>
    <row r="402" ht="14.5" customHeight="1" s="76"/>
    <row r="403" ht="14.5" customHeight="1" s="76"/>
    <row r="404" ht="14.5" customHeight="1" s="76"/>
    <row r="405" ht="14.5" customHeight="1" s="76"/>
    <row r="406" ht="14.5" customHeight="1" s="76"/>
    <row r="407" ht="14.5" customHeight="1" s="76"/>
    <row r="408" ht="14.5" customHeight="1" s="76"/>
    <row r="409" ht="14.5" customHeight="1" s="76"/>
    <row r="410" ht="14.5" customHeight="1" s="76"/>
    <row r="411" ht="14.5" customHeight="1" s="76"/>
    <row r="412" ht="14.5" customHeight="1" s="76"/>
    <row r="413" ht="14.5" customHeight="1" s="76"/>
    <row r="414" ht="14.5" customHeight="1" s="76"/>
    <row r="415" ht="14.5" customHeight="1" s="76"/>
    <row r="416" ht="14.5" customHeight="1" s="76"/>
    <row r="417" ht="14.5" customHeight="1" s="76"/>
    <row r="418" ht="14.5" customHeight="1" s="76"/>
    <row r="419" ht="14.5" customHeight="1" s="76"/>
    <row r="420" ht="14.5" customHeight="1" s="76"/>
    <row r="421" ht="14.5" customHeight="1" s="76"/>
    <row r="422" ht="14.5" customHeight="1" s="76"/>
    <row r="423" ht="14.5" customHeight="1" s="76"/>
    <row r="424" ht="14.5" customHeight="1" s="76"/>
    <row r="425" ht="14.5" customHeight="1" s="76"/>
    <row r="426" ht="14.5" customHeight="1" s="76"/>
    <row r="427" ht="14.5" customHeight="1" s="76"/>
    <row r="428" ht="14.5" customHeight="1" s="76"/>
    <row r="429" ht="14.5" customHeight="1" s="76"/>
    <row r="430" ht="14.5" customHeight="1" s="76"/>
    <row r="431" ht="14.5" customHeight="1" s="76"/>
    <row r="432" ht="14.5" customHeight="1" s="76"/>
    <row r="433" ht="14.5" customHeight="1" s="76"/>
    <row r="434" ht="14.5" customHeight="1" s="76"/>
    <row r="435" ht="14.5" customHeight="1" s="76"/>
    <row r="436" ht="14.5" customHeight="1" s="76"/>
    <row r="437" ht="14.5" customHeight="1" s="76"/>
    <row r="438" ht="14.5" customHeight="1" s="76"/>
    <row r="439" ht="14.5" customHeight="1" s="76"/>
    <row r="440" ht="14.5" customHeight="1" s="76"/>
    <row r="441" ht="14.5" customHeight="1" s="76"/>
    <row r="442" ht="14.5" customHeight="1" s="76"/>
    <row r="443" ht="14.5" customHeight="1" s="76"/>
    <row r="444" ht="14.5" customHeight="1" s="76"/>
    <row r="445" ht="14.5" customHeight="1" s="76"/>
    <row r="446" ht="14.5" customHeight="1" s="76"/>
    <row r="447" ht="14.5" customHeight="1" s="76"/>
    <row r="448" ht="14.5" customHeight="1" s="76"/>
    <row r="449" ht="14.5" customHeight="1" s="76"/>
    <row r="450" ht="14.5" customHeight="1" s="76"/>
    <row r="451" ht="14.5" customHeight="1" s="76"/>
    <row r="452" ht="14.5" customHeight="1" s="76"/>
    <row r="453" ht="14.5" customHeight="1" s="76"/>
    <row r="454" ht="14.5" customHeight="1" s="76"/>
    <row r="455" ht="14.5" customHeight="1" s="76"/>
    <row r="456" ht="14.5" customHeight="1" s="76"/>
    <row r="457" ht="14.5" customHeight="1" s="76"/>
    <row r="458" ht="14.5" customHeight="1" s="76"/>
    <row r="459" ht="14.5" customHeight="1" s="76"/>
    <row r="460" ht="14.5" customHeight="1" s="76"/>
    <row r="461" ht="14.5" customHeight="1" s="76"/>
    <row r="462" ht="14.5" customHeight="1" s="76"/>
    <row r="463" ht="14.5" customHeight="1" s="76"/>
    <row r="464" ht="14.5" customHeight="1" s="76"/>
    <row r="465" ht="14.5" customHeight="1" s="76"/>
    <row r="466" ht="14.5" customHeight="1" s="76"/>
    <row r="467" ht="14.5" customHeight="1" s="76"/>
    <row r="468" ht="14.5" customHeight="1" s="76"/>
    <row r="469" ht="14.5" customHeight="1" s="76"/>
    <row r="470" ht="14.5" customHeight="1" s="76"/>
    <row r="471" ht="14.5" customHeight="1" s="76"/>
    <row r="472" ht="14.5" customHeight="1" s="76"/>
    <row r="473" ht="14.5" customHeight="1" s="76"/>
    <row r="474" ht="14.5" customHeight="1" s="76"/>
    <row r="475" ht="14.5" customHeight="1" s="76"/>
    <row r="476" ht="14.5" customHeight="1" s="76"/>
    <row r="477" ht="14.5" customHeight="1" s="76"/>
    <row r="478" ht="14.5" customHeight="1" s="76"/>
    <row r="479" ht="14.5" customHeight="1" s="76"/>
    <row r="480" ht="14.5" customHeight="1" s="76"/>
    <row r="481" ht="14.5" customHeight="1" s="76"/>
    <row r="482" ht="14.5" customHeight="1" s="76"/>
    <row r="483" ht="14.5" customHeight="1" s="76"/>
    <row r="484" ht="14.5" customHeight="1" s="76"/>
    <row r="485" ht="14.5" customHeight="1" s="76"/>
    <row r="486" ht="14.5" customHeight="1" s="76"/>
    <row r="487" ht="14.5" customHeight="1" s="76"/>
    <row r="488" ht="14.5" customHeight="1" s="76"/>
    <row r="489" ht="14.5" customHeight="1" s="76"/>
    <row r="490" ht="14.5" customHeight="1" s="76"/>
    <row r="491" ht="14.5" customHeight="1" s="76"/>
    <row r="492" ht="14.5" customHeight="1" s="76"/>
    <row r="493" ht="14.5" customHeight="1" s="76"/>
    <row r="494" ht="14.5" customHeight="1" s="76"/>
    <row r="495" ht="14.5" customHeight="1" s="76"/>
    <row r="496" ht="14.5" customHeight="1" s="76"/>
    <row r="497" ht="14.5" customHeight="1" s="76"/>
    <row r="498" ht="14.5" customHeight="1" s="76"/>
    <row r="499" ht="14.5" customHeight="1" s="76"/>
    <row r="500" ht="14.5" customHeight="1" s="76"/>
    <row r="501" ht="14.5" customHeight="1" s="76"/>
    <row r="502" ht="14.5" customHeight="1" s="76"/>
    <row r="503" ht="14.5" customHeight="1" s="76"/>
    <row r="504" ht="14.5" customHeight="1" s="76"/>
    <row r="505" ht="14.5" customHeight="1" s="76"/>
    <row r="506" ht="14.5" customHeight="1" s="76"/>
    <row r="507" ht="14.5" customHeight="1" s="76"/>
    <row r="508" ht="14.5" customHeight="1" s="76"/>
    <row r="509" ht="14.5" customHeight="1" s="76"/>
    <row r="510" ht="14.5" customHeight="1" s="76"/>
    <row r="511" ht="14.5" customHeight="1" s="76"/>
    <row r="512" ht="14.5" customHeight="1" s="76"/>
    <row r="513" ht="14.5" customHeight="1" s="76"/>
    <row r="514" ht="14.5" customHeight="1" s="76"/>
    <row r="515" ht="14.5" customHeight="1" s="76"/>
    <row r="516" ht="14.5" customHeight="1" s="76"/>
    <row r="517" ht="14.5" customHeight="1" s="76"/>
    <row r="518" ht="14.5" customHeight="1" s="76"/>
    <row r="519" ht="14.5" customHeight="1" s="76"/>
    <row r="520" ht="14.5" customHeight="1" s="76"/>
    <row r="521" ht="14.5" customHeight="1" s="76"/>
    <row r="522" ht="14.5" customHeight="1" s="76"/>
    <row r="523" ht="14.5" customHeight="1" s="76"/>
    <row r="524" ht="14.5" customHeight="1" s="76"/>
    <row r="525" ht="14.5" customHeight="1" s="76"/>
    <row r="526" ht="14.5" customHeight="1" s="76"/>
    <row r="527" ht="14.5" customHeight="1" s="76"/>
    <row r="528" ht="14.5" customHeight="1" s="76"/>
    <row r="529" ht="14.5" customHeight="1" s="76"/>
    <row r="530" ht="14.5" customHeight="1" s="76"/>
    <row r="531" ht="14.5" customHeight="1" s="76"/>
    <row r="532" ht="14.5" customHeight="1" s="76"/>
    <row r="533" ht="14.5" customHeight="1" s="76"/>
    <row r="534" ht="14.5" customHeight="1" s="76"/>
    <row r="535" ht="14.5" customHeight="1" s="76"/>
    <row r="536" ht="14.5" customHeight="1" s="76"/>
    <row r="537" ht="14.5" customHeight="1" s="76"/>
    <row r="538" ht="14.5" customHeight="1" s="76"/>
    <row r="539" ht="14.5" customHeight="1" s="76"/>
    <row r="540" ht="14.5" customHeight="1" s="76"/>
    <row r="541" ht="14.5" customHeight="1" s="76"/>
    <row r="542" ht="14.5" customHeight="1" s="76"/>
    <row r="543" ht="14.5" customHeight="1" s="76"/>
    <row r="544" ht="14.5" customHeight="1" s="76"/>
    <row r="545" ht="14.5" customHeight="1" s="76"/>
    <row r="546" ht="14.5" customHeight="1" s="76"/>
    <row r="547" ht="14.5" customHeight="1" s="76"/>
    <row r="548" ht="14.5" customHeight="1" s="76"/>
    <row r="549" ht="14.5" customHeight="1" s="76"/>
    <row r="550" ht="14.5" customHeight="1" s="76"/>
    <row r="551" ht="14.5" customHeight="1" s="76"/>
    <row r="552" ht="14.5" customHeight="1" s="76"/>
    <row r="553" ht="14.5" customHeight="1" s="76"/>
    <row r="554" ht="14.5" customHeight="1" s="76"/>
    <row r="555" ht="14.5" customHeight="1" s="76"/>
    <row r="556" ht="14.5" customHeight="1" s="76"/>
    <row r="557" ht="14.5" customHeight="1" s="76"/>
    <row r="558" ht="14.5" customHeight="1" s="76"/>
    <row r="559" ht="14.5" customHeight="1" s="76"/>
    <row r="560" ht="14.5" customHeight="1" s="76"/>
    <row r="561" ht="14.5" customHeight="1" s="76"/>
    <row r="562" ht="14.5" customHeight="1" s="76"/>
    <row r="563" ht="14.5" customHeight="1" s="76"/>
    <row r="564" ht="14.5" customHeight="1" s="76"/>
    <row r="565" ht="14.5" customHeight="1" s="76"/>
    <row r="566" ht="14.5" customHeight="1" s="76"/>
    <row r="567" ht="14.5" customHeight="1" s="76"/>
    <row r="568" ht="14.5" customHeight="1" s="76"/>
    <row r="569" ht="14.5" customHeight="1" s="76"/>
    <row r="570" ht="14.5" customHeight="1" s="76"/>
    <row r="571" ht="14.5" customHeight="1" s="76"/>
    <row r="572" ht="14.5" customHeight="1" s="76"/>
    <row r="573" ht="14.5" customHeight="1" s="76"/>
    <row r="574" ht="14.5" customHeight="1" s="76"/>
    <row r="575" ht="14.5" customHeight="1" s="76"/>
    <row r="576" ht="14.5" customHeight="1" s="76"/>
    <row r="577" ht="14.5" customHeight="1" s="76"/>
    <row r="578" ht="14.5" customHeight="1" s="76"/>
    <row r="579" ht="14.5" customHeight="1" s="76"/>
    <row r="580" ht="14.5" customHeight="1" s="76"/>
    <row r="581" ht="14.5" customHeight="1" s="76"/>
    <row r="582" ht="14.5" customHeight="1" s="76"/>
    <row r="583" ht="14.5" customHeight="1" s="76"/>
    <row r="584" ht="14.5" customHeight="1" s="76"/>
    <row r="585" ht="14.5" customHeight="1" s="76"/>
    <row r="586" ht="14.5" customHeight="1" s="76"/>
    <row r="587" ht="14.5" customHeight="1" s="76"/>
    <row r="588" ht="14.5" customHeight="1" s="76"/>
    <row r="589" ht="14.5" customHeight="1" s="76"/>
    <row r="590" ht="14.5" customHeight="1" s="76"/>
    <row r="591" ht="14.5" customHeight="1" s="76"/>
    <row r="592" ht="14.5" customHeight="1" s="76"/>
    <row r="593" ht="14.5" customHeight="1" s="76"/>
    <row r="594" ht="14.5" customHeight="1" s="76"/>
    <row r="595" ht="14.5" customHeight="1" s="76"/>
    <row r="596" ht="14.5" customHeight="1" s="76"/>
    <row r="597" ht="14.5" customHeight="1" s="76"/>
    <row r="598" ht="14.5" customHeight="1" s="76"/>
    <row r="599" ht="14.5" customHeight="1" s="76"/>
    <row r="600" ht="14.5" customHeight="1" s="76"/>
    <row r="601" ht="14.5" customHeight="1" s="76"/>
    <row r="602" ht="14.5" customHeight="1" s="76"/>
    <row r="603" ht="14.5" customHeight="1" s="76"/>
    <row r="604" ht="14.5" customHeight="1" s="76"/>
    <row r="605" ht="14.5" customHeight="1" s="76"/>
    <row r="606" ht="14.5" customHeight="1" s="76"/>
    <row r="607" ht="14.5" customHeight="1" s="76"/>
    <row r="608" ht="14.5" customHeight="1" s="76"/>
    <row r="609" ht="14.5" customHeight="1" s="76"/>
    <row r="610" ht="14.5" customHeight="1" s="76"/>
    <row r="611" ht="14.5" customHeight="1" s="76"/>
    <row r="612" ht="14.5" customHeight="1" s="76"/>
    <row r="613" ht="14.5" customHeight="1" s="76"/>
    <row r="614" ht="14.5" customHeight="1" s="76"/>
    <row r="615" ht="14.5" customHeight="1" s="76"/>
    <row r="616" ht="14.5" customHeight="1" s="76"/>
    <row r="617" ht="14.5" customHeight="1" s="76"/>
    <row r="618" ht="14.5" customHeight="1" s="76"/>
    <row r="619" ht="14.5" customHeight="1" s="76"/>
    <row r="620" ht="14.5" customHeight="1" s="76"/>
    <row r="621" ht="14.5" customHeight="1" s="76"/>
    <row r="622" ht="14.5" customHeight="1" s="76"/>
    <row r="623" ht="14.5" customHeight="1" s="76"/>
    <row r="624" ht="14.5" customHeight="1" s="76"/>
    <row r="625" ht="14.5" customHeight="1" s="76"/>
    <row r="626" ht="14.5" customHeight="1" s="76"/>
    <row r="627" ht="14.5" customHeight="1" s="76"/>
    <row r="628" ht="14.5" customHeight="1" s="76"/>
    <row r="629" ht="14.5" customHeight="1" s="76"/>
    <row r="630" ht="14.5" customHeight="1" s="76"/>
    <row r="631" ht="14.5" customHeight="1" s="76"/>
    <row r="632" ht="14.5" customHeight="1" s="76"/>
    <row r="633" ht="14.5" customHeight="1" s="76"/>
    <row r="634" ht="14.5" customHeight="1" s="76"/>
    <row r="635" ht="14.5" customHeight="1" s="76"/>
    <row r="636" ht="14.5" customHeight="1" s="76"/>
    <row r="637" ht="14.5" customHeight="1" s="76"/>
    <row r="638" ht="14.5" customHeight="1" s="76"/>
    <row r="639" ht="14.5" customHeight="1" s="76"/>
    <row r="640" ht="14.5" customHeight="1" s="76"/>
    <row r="641" ht="14.5" customHeight="1" s="76"/>
    <row r="642" ht="14.5" customHeight="1" s="76"/>
    <row r="643" ht="14.5" customHeight="1" s="76"/>
    <row r="644" ht="14.5" customHeight="1" s="76"/>
    <row r="645" ht="14.5" customHeight="1" s="76"/>
    <row r="646" ht="14.5" customHeight="1" s="76"/>
    <row r="647" ht="14.5" customHeight="1" s="76"/>
    <row r="648" ht="14.5" customHeight="1" s="76"/>
    <row r="649" ht="14.5" customHeight="1" s="76"/>
    <row r="650" ht="14.5" customHeight="1" s="76"/>
    <row r="651" ht="14.5" customHeight="1" s="76"/>
    <row r="652" ht="14.5" customHeight="1" s="76"/>
    <row r="653" ht="14.5" customHeight="1" s="76"/>
    <row r="654" ht="14.5" customHeight="1" s="76"/>
    <row r="655" ht="14.5" customHeight="1" s="76"/>
    <row r="656" ht="14.5" customHeight="1" s="76"/>
    <row r="657" ht="14.5" customHeight="1" s="76"/>
    <row r="658" ht="14.5" customHeight="1" s="76"/>
    <row r="659" ht="14.5" customHeight="1" s="76"/>
    <row r="660" ht="14.5" customHeight="1" s="76"/>
    <row r="661" ht="14.5" customHeight="1" s="76"/>
    <row r="662" ht="14.5" customHeight="1" s="76"/>
    <row r="663" ht="14.5" customHeight="1" s="76"/>
    <row r="664" ht="14.5" customHeight="1" s="76"/>
    <row r="665" ht="14.5" customHeight="1" s="76"/>
    <row r="666" ht="14.5" customHeight="1" s="76"/>
    <row r="667" ht="14.5" customHeight="1" s="76"/>
    <row r="668" ht="14.5" customHeight="1" s="76"/>
    <row r="669" ht="14.5" customHeight="1" s="76"/>
    <row r="670" ht="14.5" customHeight="1" s="76"/>
    <row r="671" ht="14.5" customHeight="1" s="76"/>
    <row r="672" ht="14.5" customHeight="1" s="76"/>
    <row r="673" ht="14.5" customHeight="1" s="76"/>
    <row r="674" ht="14.5" customHeight="1" s="76"/>
    <row r="675" ht="14.5" customHeight="1" s="76"/>
    <row r="676" ht="14.5" customHeight="1" s="76"/>
    <row r="677" ht="14.5" customHeight="1" s="76"/>
    <row r="678" ht="14.5" customHeight="1" s="76"/>
    <row r="679" ht="14.5" customHeight="1" s="76"/>
    <row r="680" ht="14.5" customHeight="1" s="76"/>
    <row r="681" ht="14.5" customHeight="1" s="76"/>
    <row r="682" ht="14.5" customHeight="1" s="76"/>
    <row r="683" ht="14.5" customHeight="1" s="76"/>
    <row r="684" ht="14.5" customHeight="1" s="76"/>
    <row r="685" ht="14.5" customHeight="1" s="76"/>
    <row r="686" ht="14.5" customHeight="1" s="76"/>
    <row r="687" ht="14.5" customHeight="1" s="76"/>
    <row r="688" ht="14.5" customHeight="1" s="76"/>
    <row r="689" ht="14.5" customHeight="1" s="76"/>
    <row r="690" ht="14.5" customHeight="1" s="76"/>
    <row r="691" ht="14.5" customHeight="1" s="76"/>
    <row r="692" ht="14.5" customHeight="1" s="76"/>
    <row r="693" ht="14.5" customHeight="1" s="76"/>
    <row r="694" ht="14.5" customHeight="1" s="76"/>
    <row r="695" ht="14.5" customHeight="1" s="76"/>
    <row r="696" ht="14.5" customHeight="1" s="76"/>
    <row r="697" ht="14.5" customHeight="1" s="76"/>
    <row r="698" ht="14.5" customHeight="1" s="76"/>
    <row r="699" ht="14.5" customHeight="1" s="76"/>
    <row r="700" ht="14.5" customHeight="1" s="76"/>
    <row r="701" ht="14.5" customHeight="1" s="76"/>
    <row r="702" ht="14.5" customHeight="1" s="76"/>
    <row r="703" ht="14.5" customHeight="1" s="76"/>
    <row r="704" ht="14.5" customHeight="1" s="76"/>
    <row r="705" ht="14.5" customHeight="1" s="76"/>
    <row r="706" ht="14.5" customHeight="1" s="76"/>
    <row r="707" ht="14.5" customHeight="1" s="76"/>
    <row r="708" ht="14.5" customHeight="1" s="76"/>
    <row r="709" ht="14.5" customHeight="1" s="76"/>
    <row r="710" ht="14.5" customHeight="1" s="76"/>
    <row r="711" ht="14.5" customHeight="1" s="76"/>
    <row r="712" ht="14.5" customHeight="1" s="76"/>
    <row r="713" ht="14.5" customHeight="1" s="76"/>
    <row r="714" ht="14.5" customHeight="1" s="76"/>
    <row r="715" ht="14.5" customHeight="1" s="76"/>
    <row r="716" ht="14.5" customHeight="1" s="76"/>
    <row r="717" ht="14.5" customHeight="1" s="76"/>
    <row r="718" ht="14.5" customHeight="1" s="76"/>
    <row r="719" ht="14.5" customHeight="1" s="76"/>
    <row r="720" ht="14.5" customHeight="1" s="76"/>
    <row r="721" ht="14.5" customHeight="1" s="76"/>
    <row r="722" ht="14.5" customHeight="1" s="76"/>
    <row r="723" ht="14.5" customHeight="1" s="76"/>
    <row r="724" ht="14.5" customHeight="1" s="76"/>
    <row r="725" ht="14.5" customHeight="1" s="76"/>
    <row r="726" ht="14.5" customHeight="1" s="76"/>
    <row r="727" ht="14.5" customHeight="1" s="76"/>
    <row r="728" ht="14.5" customHeight="1" s="76"/>
    <row r="729" ht="14.5" customHeight="1" s="76"/>
    <row r="730" ht="14.5" customHeight="1" s="76"/>
    <row r="731" ht="14.5" customHeight="1" s="76"/>
    <row r="732" ht="14.5" customHeight="1" s="76"/>
    <row r="733" ht="14.5" customHeight="1" s="76"/>
    <row r="734" ht="14.5" customHeight="1" s="76"/>
    <row r="735" ht="14.5" customHeight="1" s="76"/>
    <row r="736" ht="14.5" customHeight="1" s="76"/>
    <row r="737" ht="14.5" customHeight="1" s="76"/>
    <row r="738" ht="14.5" customHeight="1" s="76"/>
    <row r="739" ht="14.5" customHeight="1" s="76"/>
    <row r="740" ht="14.5" customHeight="1" s="76"/>
    <row r="741" ht="14.5" customHeight="1" s="76"/>
    <row r="742" ht="14.5" customHeight="1" s="76"/>
    <row r="743" ht="14.5" customHeight="1" s="76"/>
    <row r="744" ht="14.5" customHeight="1" s="76"/>
    <row r="745" ht="14.5" customHeight="1" s="76"/>
    <row r="746" ht="14.5" customHeight="1" s="76"/>
    <row r="747" ht="14.5" customHeight="1" s="76"/>
    <row r="748" ht="14.5" customHeight="1" s="76"/>
    <row r="749" ht="14.5" customHeight="1" s="76"/>
    <row r="750" ht="14.5" customHeight="1" s="76"/>
    <row r="751" ht="14.5" customHeight="1" s="76"/>
    <row r="752" ht="14.5" customHeight="1" s="76"/>
    <row r="753" ht="14.5" customHeight="1" s="76"/>
    <row r="754" ht="14.5" customHeight="1" s="76"/>
    <row r="755" ht="14.5" customHeight="1" s="76"/>
    <row r="756" ht="14.5" customHeight="1" s="76"/>
    <row r="757" ht="14.5" customHeight="1" s="76"/>
    <row r="758" ht="14.5" customHeight="1" s="76"/>
    <row r="759" ht="14.5" customHeight="1" s="76"/>
    <row r="760" ht="14.5" customHeight="1" s="76"/>
    <row r="761" ht="14.5" customHeight="1" s="76"/>
    <row r="762" ht="14.5" customHeight="1" s="76"/>
    <row r="763" ht="14.5" customHeight="1" s="76"/>
    <row r="764" ht="14.5" customHeight="1" s="76"/>
    <row r="765" ht="14.5" customHeight="1" s="76"/>
    <row r="766" ht="14.5" customHeight="1" s="76"/>
    <row r="767" ht="14.5" customHeight="1" s="76"/>
    <row r="768" ht="14.5" customHeight="1" s="76"/>
    <row r="769" ht="14.5" customHeight="1" s="76"/>
    <row r="770" ht="14.5" customHeight="1" s="76"/>
    <row r="771" ht="14.5" customHeight="1" s="76"/>
    <row r="772" ht="14.5" customHeight="1" s="76"/>
    <row r="773" ht="14.5" customHeight="1" s="76"/>
    <row r="774" ht="14.5" customHeight="1" s="76"/>
    <row r="775" ht="14.5" customHeight="1" s="76"/>
    <row r="776" ht="14.5" customHeight="1" s="76"/>
    <row r="777" ht="14.5" customHeight="1" s="76"/>
    <row r="778" ht="14.5" customHeight="1" s="76"/>
    <row r="779" ht="14.5" customHeight="1" s="76"/>
    <row r="780" ht="14.5" customHeight="1" s="76"/>
    <row r="781" ht="14.5" customHeight="1" s="76"/>
    <row r="782" ht="14.5" customHeight="1" s="76"/>
    <row r="783" ht="14.5" customHeight="1" s="76"/>
    <row r="784" ht="14.5" customHeight="1" s="76"/>
    <row r="785" ht="14.5" customHeight="1" s="76"/>
    <row r="786" ht="14.5" customHeight="1" s="76"/>
    <row r="787" ht="14.5" customHeight="1" s="76"/>
    <row r="788" ht="14.5" customHeight="1" s="76"/>
    <row r="789" ht="14.5" customHeight="1" s="76"/>
    <row r="790" ht="14.5" customHeight="1" s="76"/>
    <row r="791" ht="14.5" customHeight="1" s="76"/>
    <row r="792" ht="14.5" customHeight="1" s="76"/>
    <row r="793" ht="14.5" customHeight="1" s="76"/>
    <row r="794" ht="14.5" customHeight="1" s="76"/>
    <row r="795" ht="14.5" customHeight="1" s="76"/>
    <row r="796" ht="14.5" customHeight="1" s="76"/>
    <row r="797" ht="14.5" customHeight="1" s="76"/>
    <row r="798" ht="14.5" customHeight="1" s="76"/>
    <row r="799" ht="14.5" customHeight="1" s="76"/>
    <row r="800" ht="14.5" customHeight="1" s="76"/>
  </sheetData>
  <mergeCells count="46">
    <mergeCell ref="B392:I392"/>
    <mergeCell ref="B4:C4"/>
    <mergeCell ref="G14:H14"/>
    <mergeCell ref="B27:I27"/>
    <mergeCell ref="G15:H15"/>
    <mergeCell ref="B9:C9"/>
    <mergeCell ref="B10:C10"/>
    <mergeCell ref="D6:E6"/>
    <mergeCell ref="D7:E7"/>
    <mergeCell ref="B8:C8"/>
    <mergeCell ref="D8:E8"/>
    <mergeCell ref="B5:C7"/>
    <mergeCell ref="D5:E5"/>
    <mergeCell ref="D10:E10"/>
    <mergeCell ref="G7:H7"/>
    <mergeCell ref="D9:E9"/>
    <mergeCell ref="G9:H9"/>
    <mergeCell ref="G10:H10"/>
    <mergeCell ref="G11:H11"/>
    <mergeCell ref="G12:H12"/>
    <mergeCell ref="G13:H13"/>
    <mergeCell ref="D4:E4"/>
    <mergeCell ref="G4:H4"/>
    <mergeCell ref="G6:H6"/>
    <mergeCell ref="G8:H8"/>
    <mergeCell ref="G5:I5"/>
    <mergeCell ref="D11:E11"/>
    <mergeCell ref="D12:E12"/>
    <mergeCell ref="B12:C12"/>
    <mergeCell ref="G20:H20"/>
    <mergeCell ref="B11:C11"/>
    <mergeCell ref="G16:H16"/>
    <mergeCell ref="G17:H17"/>
    <mergeCell ref="A21:B21"/>
    <mergeCell ref="A22:B22"/>
    <mergeCell ref="A23:B23"/>
    <mergeCell ref="A24:B24"/>
    <mergeCell ref="G18:H18"/>
    <mergeCell ref="G19:H19"/>
    <mergeCell ref="G28:G29"/>
    <mergeCell ref="H28:H29"/>
    <mergeCell ref="B28:B29"/>
    <mergeCell ref="C28:C29"/>
    <mergeCell ref="D28:D29"/>
    <mergeCell ref="E28:E29"/>
    <mergeCell ref="F28:F29"/>
  </mergeCells>
  <dataValidations count="2">
    <dataValidation sqref="I14" showErrorMessage="1" showInputMessage="1" allowBlank="0" type="list">
      <formula1>"Mensalmente, Semestralmente"</formula1>
    </dataValidation>
    <dataValidation sqref="I15" showErrorMessage="1" showInputMessage="1" allowBlank="0" type="list">
      <formula1>"Mensal, Semi-Mensal, Bi-Semanal,Semanal"</formula1>
    </dataValidation>
  </dataValidations>
  <hyperlinks>
    <hyperlink xmlns:r="http://schemas.openxmlformats.org/officeDocument/2006/relationships" ref="B392" r:id="rId1"/>
  </hyperlinks>
  <pageMargins left="0.7" right="0.7" top="0.75" bottom="0.75" header="0.3" footer="0.3"/>
  <pageSetup orientation="portrait"/>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1.81640625" defaultRowHeight="14.5"/>
  <cols>
    <col width="3.6328125" customWidth="1" style="79" min="1" max="1"/>
    <col width="96.36328125" customWidth="1" style="79" min="2" max="2"/>
    <col width="11.81640625" customWidth="1" style="79" min="3" max="16384"/>
  </cols>
  <sheetData>
    <row r="1" s="76"/>
    <row r="2" ht="93" customHeight="1" s="76">
      <c r="B2" s="7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2017-01-30T18:38:18Z</dcterms:created>
  <dcterms:modified xmlns:dcterms="http://purl.org/dc/terms/" xmlns:xsi="http://www.w3.org/2001/XMLSchema-instance" xsi:type="dcterms:W3CDTF">2020-11-11T00:42:18Z</dcterms:modified>
  <cp:lastModifiedBy>ragaz</cp:lastModifiedBy>
</cp:coreProperties>
</file>