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pt_BR/_content_excel-project-timeline-template - DE^JES^JFR^JIT^JPT^JJP/"/>
    </mc:Choice>
  </mc:AlternateContent>
  <xr:revisionPtr revIDLastSave="6" documentId="13_ncr:1_{A5305B89-27BC-4C31-BB2A-9F2C60215690}" xr6:coauthVersionLast="47" xr6:coauthVersionMax="47" xr10:uidLastSave="{5C0107A3-CC1D-4E5E-97B3-DA8E52350BD5}"/>
  <bookViews>
    <workbookView xWindow="-120" yWindow="-120" windowWidth="20730" windowHeight="11160" tabRatio="500" xr2:uid="{00000000-000D-0000-FFFF-FFFF00000000}"/>
  </bookViews>
  <sheets>
    <sheet name="Roteiro trimestral de projetos" sheetId="1" r:id="rId1"/>
    <sheet name="EM BRANCO - Roteiro trimestral " sheetId="10" r:id="rId2"/>
    <sheet name="– Aviso de isenção de responsab"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'EM BRANCO - Roteiro trimestral '!$B$2:$H$40</definedName>
    <definedName name="_xlnm.Print_Area" localSheetId="0">'Roteiro trimestral de projetos'!$B$2:$H$40</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9" i="10" l="1"/>
  <c r="C38" i="10"/>
  <c r="C37" i="10"/>
  <c r="C36" i="10"/>
  <c r="C31" i="10"/>
  <c r="C30" i="10"/>
  <c r="C29" i="10"/>
  <c r="C38" i="1"/>
  <c r="C37" i="1"/>
  <c r="C36" i="1"/>
  <c r="C31" i="1"/>
  <c r="C30" i="1"/>
  <c r="C29" i="1"/>
  <c r="G30" i="10"/>
  <c r="E25" i="10"/>
  <c r="E24" i="10"/>
  <c r="E23" i="10"/>
  <c r="E22" i="10"/>
  <c r="E21" i="10"/>
  <c r="E20" i="10"/>
  <c r="E19" i="10"/>
  <c r="E18" i="10"/>
  <c r="E17" i="10"/>
  <c r="E16" i="10"/>
  <c r="E15" i="10"/>
  <c r="E14" i="10"/>
  <c r="E13" i="10"/>
  <c r="E12" i="10"/>
  <c r="E11" i="10"/>
  <c r="E24" i="1"/>
  <c r="E19" i="1"/>
  <c r="E25" i="1"/>
  <c r="E23" i="1"/>
  <c r="G30" i="1"/>
  <c r="C32" i="10"/>
  <c r="D30" i="10"/>
  <c r="D31" i="10"/>
  <c r="C40" i="10"/>
  <c r="D36" i="10"/>
  <c r="C39" i="1"/>
  <c r="D29" i="10"/>
  <c r="D32" i="10"/>
  <c r="D39" i="10"/>
  <c r="D37" i="10"/>
  <c r="D38" i="10"/>
  <c r="C40" i="1"/>
  <c r="D37" i="1"/>
  <c r="C32" i="1"/>
  <c r="D30" i="1"/>
  <c r="D40" i="10"/>
  <c r="D29" i="1"/>
  <c r="D31" i="1"/>
  <c r="D36" i="1"/>
  <c r="D39" i="1"/>
  <c r="D38" i="1"/>
  <c r="E11" i="1"/>
  <c r="D40" i="1"/>
  <c r="D32" i="1"/>
  <c r="E12" i="1"/>
  <c r="E13" i="1"/>
  <c r="E14" i="1"/>
  <c r="E15" i="1"/>
  <c r="E16" i="1"/>
  <c r="E17" i="1"/>
  <c r="E18" i="1"/>
  <c r="E20" i="1"/>
  <c r="E21" i="1"/>
  <c r="E22" i="1"/>
</calcChain>
</file>

<file path=xl/sharedStrings.xml><?xml version="1.0" encoding="utf-8"?>
<sst xmlns="http://schemas.openxmlformats.org/spreadsheetml/2006/main" count="157" uniqueCount="53">
  <si>
    <t>STATUS</t>
  </si>
  <si>
    <t>%</t>
  </si>
  <si>
    <t>TOTAL</t>
  </si>
  <si>
    <t>JAN</t>
  </si>
  <si>
    <t>MAR</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</si>
  <si>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</si>
  <si>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ROTEIRO TRIMESTRAL DE PROJETOS</t>
  </si>
  <si>
    <t>NOME DA CAMPANHA</t>
  </si>
  <si>
    <t>DATA DE INÍCIO</t>
  </si>
  <si>
    <t>DATA DE TÉRMINO</t>
  </si>
  <si>
    <t>% CONCLUÍDO</t>
  </si>
  <si>
    <t>CRONOGRAMA DO FLUXO DE TRABALHO</t>
  </si>
  <si>
    <t>DADOS DO PAINEL</t>
  </si>
  <si>
    <t>FLUXOS DE TRABALHO</t>
  </si>
  <si>
    <t>DESCRIÇÃO</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</si>
  <si>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</si>
  <si>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</si>
  <si>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</si>
  <si>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PRIORIDADE</t>
  </si>
  <si>
    <t>COMENTÁRIOS</t>
  </si>
  <si>
    <t>No prazo</t>
  </si>
  <si>
    <t>Alta</t>
  </si>
  <si>
    <t>M1 Tarefa 1</t>
  </si>
  <si>
    <t>Média</t>
  </si>
  <si>
    <t>Precisa de atenção</t>
  </si>
  <si>
    <t>M1 Tarefa 2</t>
  </si>
  <si>
    <t>Baixa</t>
  </si>
  <si>
    <t>Atrasada</t>
  </si>
  <si>
    <t>M1 Tarefa 3</t>
  </si>
  <si>
    <t>M1 Tarefa 4</t>
  </si>
  <si>
    <t>FEV</t>
  </si>
  <si>
    <t>M2 Tarefa 1</t>
  </si>
  <si>
    <t>M2 Tarefa 2</t>
  </si>
  <si>
    <t>M2 Tarefa 3</t>
  </si>
  <si>
    <t>M2 Tarefa 4</t>
  </si>
  <si>
    <t>M3 Tarefa 1</t>
  </si>
  <si>
    <t>M3 Tarefa 2</t>
  </si>
  <si>
    <t>M3 Tarefa 3</t>
  </si>
  <si>
    <t>M3 Tarefa 4</t>
  </si>
  <si>
    <t>% STATUS</t>
  </si>
  <si>
    <t>ORÇAMENTO</t>
  </si>
  <si>
    <t>CONTAGEM</t>
  </si>
  <si>
    <t>PROJETADO</t>
  </si>
  <si>
    <t>USADO</t>
  </si>
  <si>
    <t>RESTANTE</t>
  </si>
  <si>
    <t>% PRIORIDADE</t>
  </si>
  <si>
    <t>ITENS PENDENTES</t>
  </si>
  <si>
    <t>Decisões</t>
  </si>
  <si>
    <t>Ações</t>
  </si>
  <si>
    <t xml:space="preserve">Solicitações de mudança </t>
  </si>
  <si>
    <t>CLIQUE AQUI PARA CRIAR NO SMARTSHEET</t>
  </si>
  <si>
    <t xml:space="preserve">Insira DADOS DO ROTEIRO nas tabelas a partir da linha 8. Os gráficos do painel serão preenchidos automaticamente. </t>
  </si>
  <si>
    <t>[MÊS]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</si>
</sst>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20"/>
      <color theme="1" tint="0.34998626667073579"/>
      <name val="Century Gothic"/>
      <family val="1"/>
    </font>
    <font>
      <b/>
      <sz val="12"/>
      <color theme="1"/>
      <name val="Century Gothic"/>
      <family val="1"/>
    </font>
    <font>
      <sz val="18"/>
      <color theme="1" tint="0.34998626667073579"/>
      <name val="Century Gothic"/>
      <family val="1"/>
    </font>
    <font>
      <sz val="9"/>
      <name val="Calibri"/>
      <family val="3"/>
      <charset val="134"/>
      <scheme val="minor"/>
    </font>
    <font>
      <b/>
      <u/>
      <sz val="22"/>
      <color theme="0"/>
      <name val="Century Gothic"/>
      <family val="2"/>
    </font>
  </fonts>
  <fills count="1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D2D2D2"/>
        <bgColor indexed="64"/>
      </patternFill>
    </fill>
    <fill>
      <patternFill patternType="solid">
        <fgColor rgb="FF9BFFD9"/>
        <bgColor indexed="64"/>
      </patternFill>
    </fill>
    <fill>
      <patternFill patternType="solid">
        <fgColor rgb="FFB9C7E4"/>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thin">
        <color theme="0" tint="-0.249977111117893"/>
      </right>
      <top/>
      <bottom style="medium">
        <color theme="0" tint="-0.249977111117893"/>
      </bottom>
      <diagonal/>
    </border>
    <border>
      <left/>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6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14" fillId="2" borderId="0" xfId="0" applyFont="1" applyFill="1" applyAlignment="1">
      <alignment vertical="center" wrapText="1"/>
    </xf>
    <xf numFmtId="0" fontId="15" fillId="2" borderId="0" xfId="0" applyFont="1" applyFill="1" applyAlignment="1">
      <alignment vertical="center" wrapTex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0" borderId="3"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3" xfId="0" applyNumberFormat="1" applyFont="1" applyFill="1" applyBorder="1" applyAlignment="1">
      <alignment horizontal="center" vertical="center"/>
    </xf>
    <xf numFmtId="9" fontId="4" fillId="5" borderId="3" xfId="6" applyFont="1" applyFill="1" applyBorder="1" applyAlignment="1">
      <alignment horizontal="center" vertical="center"/>
    </xf>
    <xf numFmtId="1" fontId="11" fillId="13" borderId="7" xfId="0" applyNumberFormat="1" applyFont="1" applyFill="1" applyBorder="1" applyAlignment="1">
      <alignment horizontal="center" vertical="center"/>
    </xf>
    <xf numFmtId="9" fontId="11" fillId="13" borderId="7"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5"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16" fillId="2" borderId="0" xfId="0" applyFont="1" applyFill="1" applyAlignment="1">
      <alignment vertical="center"/>
    </xf>
    <xf numFmtId="0" fontId="7" fillId="0" borderId="0" xfId="5"/>
    <xf numFmtId="165" fontId="17" fillId="2" borderId="3" xfId="0" applyNumberFormat="1" applyFont="1" applyFill="1" applyBorder="1" applyAlignment="1">
      <alignment horizontal="center" vertical="center" wrapText="1"/>
    </xf>
    <xf numFmtId="9" fontId="17" fillId="2" borderId="3" xfId="6" applyFont="1" applyFill="1" applyBorder="1" applyAlignment="1">
      <alignment horizontal="center" vertical="center" wrapText="1"/>
    </xf>
    <xf numFmtId="0" fontId="18" fillId="2" borderId="0" xfId="0" applyFont="1" applyFill="1" applyAlignment="1">
      <alignment vertical="center"/>
    </xf>
    <xf numFmtId="0" fontId="4" fillId="16" borderId="9" xfId="0" applyFont="1" applyFill="1" applyBorder="1" applyAlignment="1">
      <alignment horizontal="left" vertical="center" indent="1"/>
    </xf>
    <xf numFmtId="0" fontId="4" fillId="8" borderId="8" xfId="0" applyFont="1" applyFill="1" applyBorder="1" applyAlignment="1">
      <alignment horizontal="left" vertical="center" indent="1"/>
    </xf>
    <xf numFmtId="3" fontId="4" fillId="0" borderId="8" xfId="0" applyNumberFormat="1" applyFont="1" applyBorder="1" applyAlignment="1">
      <alignment horizontal="left" vertical="center" indent="1"/>
    </xf>
    <xf numFmtId="3" fontId="4" fillId="0" borderId="9" xfId="0" applyNumberFormat="1" applyFont="1" applyBorder="1" applyAlignment="1">
      <alignment horizontal="left" vertical="center" indent="1"/>
    </xf>
    <xf numFmtId="0" fontId="5" fillId="14" borderId="1" xfId="0" applyFont="1" applyFill="1" applyBorder="1" applyAlignment="1">
      <alignment horizontal="left" vertical="center" wrapText="1" indent="1" readingOrder="1"/>
    </xf>
    <xf numFmtId="0" fontId="4" fillId="17" borderId="1" xfId="0" applyFont="1" applyFill="1" applyBorder="1" applyAlignment="1">
      <alignment horizontal="left" vertical="center" wrapText="1" indent="1"/>
    </xf>
    <xf numFmtId="0" fontId="5" fillId="15" borderId="1" xfId="0" applyFont="1" applyFill="1" applyBorder="1" applyAlignment="1">
      <alignment horizontal="left" vertical="center" wrapText="1" indent="1" readingOrder="1"/>
    </xf>
    <xf numFmtId="0" fontId="5" fillId="15" borderId="3" xfId="0" applyFont="1" applyFill="1" applyBorder="1" applyAlignment="1">
      <alignment horizontal="left" vertical="center" wrapText="1" indent="1" readingOrder="1"/>
    </xf>
    <xf numFmtId="0" fontId="4" fillId="14" borderId="1" xfId="0" applyFont="1" applyFill="1" applyBorder="1" applyAlignment="1">
      <alignment horizontal="left" vertical="center" wrapText="1" indent="1"/>
    </xf>
    <xf numFmtId="0" fontId="17" fillId="2" borderId="4" xfId="0" applyFont="1" applyFill="1" applyBorder="1" applyAlignment="1">
      <alignment horizontal="left" vertical="center" indent="1"/>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4" fillId="2" borderId="10" xfId="0" applyFont="1" applyFill="1" applyBorder="1" applyAlignment="1">
      <alignment vertical="center" wrapText="1"/>
    </xf>
    <xf numFmtId="0" fontId="1" fillId="8" borderId="0" xfId="7" applyFill="1" applyAlignment="1">
      <alignment horizontal="center" vertical="center"/>
    </xf>
    <xf numFmtId="0" fontId="20"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6000000}"/>
    <cellStyle name="Percent" xfId="6" builtinId="5"/>
  </cellStyles>
  <dxfs count="48">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9BFFD9"/>
      <color rgb="FFD2D2D2"/>
      <color rgb="FFB9C7E4"/>
      <color rgb="FF00BD32"/>
      <color rgb="FFDAE2AE"/>
      <color rgb="FFFFAFAE"/>
      <color rgb="FF81D6F0"/>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'Roteiro trimestral de projetos'!$C$10</c:f>
              <c:strCache>
                <c:ptCount val="1"/>
                <c:pt idx="0">
                  <c:v>DATA DE 
INÍCIO</c:v>
                </c:pt>
              </c:strCache>
            </c:strRef>
          </c:tx>
          <c:spPr>
            <a:noFill/>
            <a:ln>
              <a:noFill/>
            </a:ln>
            <a:effectLst/>
          </c:spPr>
          <c:invertIfNegative val="0"/>
          <c:cat>
            <c:strRef>
              <c:f>'Roteiro trimestral de projetos'!$B$11:$B$25</c:f>
              <c:strCache>
                <c:ptCount val="15"/>
                <c:pt idx="0">
                  <c:v>JAN</c:v>
                </c:pt>
                <c:pt idx="1">
                  <c:v>M1 Tarefa 1</c:v>
                </c:pt>
                <c:pt idx="2">
                  <c:v>M1 Tarefa 2</c:v>
                </c:pt>
                <c:pt idx="3">
                  <c:v>M1 Tarefa 3</c:v>
                </c:pt>
                <c:pt idx="4">
                  <c:v>M1 Tarefa 4</c:v>
                </c:pt>
                <c:pt idx="5">
                  <c:v>FEV</c:v>
                </c:pt>
                <c:pt idx="6">
                  <c:v>M2 Tarefa 1</c:v>
                </c:pt>
                <c:pt idx="7">
                  <c:v>M2 Tarefa 2</c:v>
                </c:pt>
                <c:pt idx="8">
                  <c:v>M2 Tarefa 3</c:v>
                </c:pt>
                <c:pt idx="9">
                  <c:v>M2 Tarefa 4</c:v>
                </c:pt>
                <c:pt idx="10">
                  <c:v>MAR</c:v>
                </c:pt>
                <c:pt idx="11">
                  <c:v>M3 Tarefa 1</c:v>
                </c:pt>
                <c:pt idx="12">
                  <c:v>M3 Tarefa 2</c:v>
                </c:pt>
                <c:pt idx="13">
                  <c:v>M3 Tarefa 3</c:v>
                </c:pt>
                <c:pt idx="14">
                  <c:v>M3 Tarefa 4</c:v>
                </c:pt>
              </c:strCache>
            </c:strRef>
          </c:cat>
          <c:val>
            <c:numRef>
              <c:f>'Roteiro trimestral de projetos'!$C$11:$C$25</c:f>
              <c:numCache>
                <c:formatCode>mm/dd</c:formatCode>
                <c:ptCount val="15"/>
                <c:pt idx="0">
                  <c:v>45292</c:v>
                </c:pt>
                <c:pt idx="1">
                  <c:v>45295</c:v>
                </c:pt>
                <c:pt idx="2">
                  <c:v>45298</c:v>
                </c:pt>
                <c:pt idx="3">
                  <c:v>45301</c:v>
                </c:pt>
                <c:pt idx="4">
                  <c:v>45304</c:v>
                </c:pt>
                <c:pt idx="5">
                  <c:v>45323</c:v>
                </c:pt>
                <c:pt idx="6">
                  <c:v>45323</c:v>
                </c:pt>
                <c:pt idx="7">
                  <c:v>45324</c:v>
                </c:pt>
                <c:pt idx="8">
                  <c:v>45337</c:v>
                </c:pt>
                <c:pt idx="9">
                  <c:v>45342</c:v>
                </c:pt>
                <c:pt idx="10">
                  <c:v>45352</c:v>
                </c:pt>
                <c:pt idx="11">
                  <c:v>45352</c:v>
                </c:pt>
                <c:pt idx="12">
                  <c:v>45356</c:v>
                </c:pt>
                <c:pt idx="13">
                  <c:v>45362</c:v>
                </c:pt>
                <c:pt idx="14">
                  <c:v>45371</c:v>
                </c:pt>
              </c:numCache>
            </c:numRef>
          </c:val>
          <c:extLst>
            <c:ext xmlns:c16="http://schemas.microsoft.com/office/drawing/2014/chart" uri="{C3380CC4-5D6E-409C-BE32-E72D297353CC}">
              <c16:uniqueId val="{00000000-5C3D-A44D-94B3-9A6869E3CD9F}"/>
            </c:ext>
          </c:extLst>
        </c:ser>
        <c:ser>
          <c:idx val="1"/>
          <c:order val="1"/>
          <c:tx>
            <c:strRef>
              <c:f>'Roteiro trimestral de projetos'!$E$10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92D050">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00B0F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00B0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rgbClr val="00B0F0">
                  <a:alpha val="79000"/>
                </a:srgb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rgbClr val="00B0F0">
                  <a:alpha val="79000"/>
                </a:srgb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'Roteiro trimestral de projetos'!$B$11:$B$25</c:f>
              <c:strCache>
                <c:ptCount val="15"/>
                <c:pt idx="0">
                  <c:v>JAN</c:v>
                </c:pt>
                <c:pt idx="1">
                  <c:v>M1 Tarefa 1</c:v>
                </c:pt>
                <c:pt idx="2">
                  <c:v>M1 Tarefa 2</c:v>
                </c:pt>
                <c:pt idx="3">
                  <c:v>M1 Tarefa 3</c:v>
                </c:pt>
                <c:pt idx="4">
                  <c:v>M1 Tarefa 4</c:v>
                </c:pt>
                <c:pt idx="5">
                  <c:v>FEV</c:v>
                </c:pt>
                <c:pt idx="6">
                  <c:v>M2 Tarefa 1</c:v>
                </c:pt>
                <c:pt idx="7">
                  <c:v>M2 Tarefa 2</c:v>
                </c:pt>
                <c:pt idx="8">
                  <c:v>M2 Tarefa 3</c:v>
                </c:pt>
                <c:pt idx="9">
                  <c:v>M2 Tarefa 4</c:v>
                </c:pt>
                <c:pt idx="10">
                  <c:v>MAR</c:v>
                </c:pt>
                <c:pt idx="11">
                  <c:v>M3 Tarefa 1</c:v>
                </c:pt>
                <c:pt idx="12">
                  <c:v>M3 Tarefa 2</c:v>
                </c:pt>
                <c:pt idx="13">
                  <c:v>M3 Tarefa 3</c:v>
                </c:pt>
                <c:pt idx="14">
                  <c:v>M3 Tarefa 4</c:v>
                </c:pt>
              </c:strCache>
            </c:strRef>
          </c:cat>
          <c:val>
            <c:numRef>
              <c:f>'Roteiro trimestral de projetos'!$E$11:$E$25</c:f>
              <c:numCache>
                <c:formatCode>0</c:formatCode>
                <c:ptCount val="15"/>
                <c:pt idx="0">
                  <c:v>30</c:v>
                </c:pt>
                <c:pt idx="1">
                  <c:v>7</c:v>
                </c:pt>
                <c:pt idx="2">
                  <c:v>4</c:v>
                </c:pt>
                <c:pt idx="3">
                  <c:v>5</c:v>
                </c:pt>
                <c:pt idx="4">
                  <c:v>7</c:v>
                </c:pt>
                <c:pt idx="5">
                  <c:v>28</c:v>
                </c:pt>
                <c:pt idx="6">
                  <c:v>9</c:v>
                </c:pt>
                <c:pt idx="7">
                  <c:v>9</c:v>
                </c:pt>
                <c:pt idx="8">
                  <c:v>10</c:v>
                </c:pt>
                <c:pt idx="9">
                  <c:v>7</c:v>
                </c:pt>
                <c:pt idx="10">
                  <c:v>30</c:v>
                </c:pt>
                <c:pt idx="11">
                  <c:v>4</c:v>
                </c:pt>
                <c:pt idx="12">
                  <c:v>6</c:v>
                </c:pt>
                <c:pt idx="13">
                  <c:v>8</c:v>
                </c:pt>
                <c:pt idx="14">
                  <c:v>11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40949456"/>
        <c:axId val="740955728"/>
      </c:barChart>
      <c:catAx>
        <c:axId val="74094945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40955728"/>
        <c:crosses val="max"/>
        <c:auto val="1"/>
        <c:lblAlgn val="ctr"/>
        <c:lblOffset val="100"/>
        <c:noMultiLvlLbl val="0"/>
      </c:catAx>
      <c:valAx>
        <c:axId val="74095572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4094945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b="0">
                <a:solidFill>
                  <a:schemeClr val="tx1">
                    <a:lumMod val="65000"/>
                    <a:lumOff val="35000"/>
                  </a:schemeClr>
                </a:solidFill>
                <a:latin typeface="Century Gothic" panose="020B0502020202020204" pitchFamily="34" charset="0"/>
              </a:defRPr>
            </a:pPr>
            <a:r>
              <a:rPr lang="pt-BR" b="0" baseline="0">
                <a:solidFill>
                  <a:schemeClr val="tx1">
                    <a:lumMod val="65000"/>
                    <a:lumOff val="35000"/>
                  </a:schemeClr>
                </a:solidFill>
                <a:latin typeface="Century Gothic" panose="020B0502020202020204" pitchFamily="34" charset="0"/>
              </a:rPr>
              <a:t>%</a:t>
            </a:r>
            <a:r>
              <a:rPr lang="pt-BR" b="0">
                <a:solidFill>
                  <a:schemeClr val="tx1">
                    <a:lumMod val="65000"/>
                    <a:lumOff val="35000"/>
                  </a:schemeClr>
                </a:solidFill>
                <a:latin typeface="Century Gothic" panose="020B0502020202020204" pitchFamily="34" charset="0"/>
              </a:rPr>
              <a:t> PRIORIDADE</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AC9A-CE4D-AC2F-0E2DB1B78B99}"/>
              </c:ext>
            </c:extLst>
          </c:dPt>
          <c:dPt>
            <c:idx val="1"/>
            <c:bubble3D val="0"/>
            <c:spPr>
              <a:solidFill>
                <a:schemeClr val="accent4">
                  <a:lumMod val="60000"/>
                  <a:lumOff val="40000"/>
                </a:schemeClr>
              </a:solidFill>
            </c:spPr>
            <c:extLst>
              <c:ext xmlns:c16="http://schemas.microsoft.com/office/drawing/2014/chart" uri="{C3380CC4-5D6E-409C-BE32-E72D297353CC}">
                <c16:uniqueId val="{00000003-AC9A-CE4D-AC2F-0E2DB1B78B99}"/>
              </c:ext>
            </c:extLst>
          </c:dPt>
          <c:dPt>
            <c:idx val="2"/>
            <c:bubble3D val="0"/>
            <c:spPr>
              <a:solidFill>
                <a:srgbClr val="92D050"/>
              </a:solidFill>
            </c:spPr>
            <c:extLst>
              <c:ext xmlns:c16="http://schemas.microsoft.com/office/drawing/2014/chart" uri="{C3380CC4-5D6E-409C-BE32-E72D297353CC}">
                <c16:uniqueId val="{00000005-AC9A-CE4D-AC2F-0E2DB1B78B99}"/>
              </c:ext>
            </c:extLst>
          </c:dPt>
          <c:dPt>
            <c:idx val="3"/>
            <c:bubble3D val="0"/>
            <c:spPr>
              <a:solidFill>
                <a:schemeClr val="accent4"/>
              </a:solidFill>
            </c:spPr>
            <c:extLst>
              <c:ext xmlns:c16="http://schemas.microsoft.com/office/drawing/2014/chart" uri="{C3380CC4-5D6E-409C-BE32-E72D297353CC}">
                <c16:uniqueId val="{00000007-AC9A-CE4D-AC2F-0E2DB1B78B99}"/>
              </c:ext>
            </c:extLst>
          </c:dPt>
          <c:dPt>
            <c:idx val="4"/>
            <c:bubble3D val="0"/>
            <c:spPr>
              <a:solidFill>
                <a:srgbClr val="D2D2D2"/>
              </a:solidFill>
            </c:spPr>
            <c:extLst>
              <c:ext xmlns:c16="http://schemas.microsoft.com/office/drawing/2014/chart" uri="{C3380CC4-5D6E-409C-BE32-E72D297353CC}">
                <c16:uniqueId val="{00000009-AC9A-CE4D-AC2F-0E2DB1B78B99}"/>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Roteiro trimestral '!$B$36:$B$39</c:f>
              <c:strCache>
                <c:ptCount val="3"/>
                <c:pt idx="0">
                  <c:v>Alta</c:v>
                </c:pt>
                <c:pt idx="1">
                  <c:v>Média</c:v>
                </c:pt>
                <c:pt idx="2">
                  <c:v>Baixa</c:v>
                </c:pt>
              </c:strCache>
            </c:strRef>
          </c:cat>
          <c:val>
            <c:numRef>
              <c:f>'EM BRANCO - Roteiro trimestral '!$C$36:$C$39</c:f>
              <c:numCache>
                <c:formatCode>0</c:formatCode>
                <c:ptCount val="4"/>
                <c:pt idx="0">
                  <c:v>0</c:v>
                </c:pt>
                <c:pt idx="1">
                  <c:v>0</c:v>
                </c:pt>
                <c:pt idx="2">
                  <c:v>0</c:v>
                </c:pt>
                <c:pt idx="3">
                  <c:v>0</c:v>
                </c:pt>
              </c:numCache>
            </c:numRef>
          </c:val>
          <c:extLst>
            <c:ext xmlns:c16="http://schemas.microsoft.com/office/drawing/2014/chart" uri="{C3380CC4-5D6E-409C-BE32-E72D297353CC}">
              <c16:uniqueId val="{0000000A-AC9A-CE4D-AC2F-0E2DB1B78B99}"/>
            </c:ext>
          </c:extLst>
        </c:ser>
        <c:ser>
          <c:idx val="0"/>
          <c:order val="1"/>
          <c:dPt>
            <c:idx val="0"/>
            <c:bubble3D val="0"/>
            <c:spPr>
              <a:solidFill>
                <a:srgbClr val="81D6F0"/>
              </a:solidFill>
            </c:spPr>
            <c:extLst>
              <c:ext xmlns:c16="http://schemas.microsoft.com/office/drawing/2014/chart" uri="{C3380CC4-5D6E-409C-BE32-E72D297353CC}">
                <c16:uniqueId val="{0000000C-AC9A-CE4D-AC2F-0E2DB1B78B99}"/>
              </c:ext>
            </c:extLst>
          </c:dPt>
          <c:dPt>
            <c:idx val="1"/>
            <c:bubble3D val="0"/>
            <c:spPr>
              <a:solidFill>
                <a:srgbClr val="92D050"/>
              </a:solidFill>
            </c:spPr>
            <c:extLst>
              <c:ext xmlns:c16="http://schemas.microsoft.com/office/drawing/2014/chart" uri="{C3380CC4-5D6E-409C-BE32-E72D297353CC}">
                <c16:uniqueId val="{0000000E-AC9A-CE4D-AC2F-0E2DB1B78B99}"/>
              </c:ext>
            </c:extLst>
          </c:dPt>
          <c:dPt>
            <c:idx val="2"/>
            <c:bubble3D val="0"/>
            <c:spPr>
              <a:solidFill>
                <a:srgbClr val="00BD32"/>
              </a:solidFill>
            </c:spPr>
            <c:extLst>
              <c:ext xmlns:c16="http://schemas.microsoft.com/office/drawing/2014/chart" uri="{C3380CC4-5D6E-409C-BE32-E72D297353CC}">
                <c16:uniqueId val="{00000010-AC9A-CE4D-AC2F-0E2DB1B78B99}"/>
              </c:ext>
            </c:extLst>
          </c:dPt>
          <c:dPt>
            <c:idx val="3"/>
            <c:bubble3D val="0"/>
            <c:spPr>
              <a:solidFill>
                <a:schemeClr val="accent4"/>
              </a:solidFill>
            </c:spPr>
            <c:extLst>
              <c:ext xmlns:c16="http://schemas.microsoft.com/office/drawing/2014/chart" uri="{C3380CC4-5D6E-409C-BE32-E72D297353CC}">
                <c16:uniqueId val="{00000012-AC9A-CE4D-AC2F-0E2DB1B78B99}"/>
              </c:ext>
            </c:extLst>
          </c:dPt>
          <c:dPt>
            <c:idx val="4"/>
            <c:bubble3D val="0"/>
            <c:spPr>
              <a:solidFill>
                <a:srgbClr val="D2D2D2"/>
              </a:solidFill>
            </c:spPr>
            <c:extLst>
              <c:ext xmlns:c16="http://schemas.microsoft.com/office/drawing/2014/chart" uri="{C3380CC4-5D6E-409C-BE32-E72D297353CC}">
                <c16:uniqueId val="{00000014-AC9A-CE4D-AC2F-0E2DB1B78B99}"/>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Roteiro trimestral '!$B$36:$B$39</c:f>
              <c:strCache>
                <c:ptCount val="3"/>
                <c:pt idx="0">
                  <c:v>Alta</c:v>
                </c:pt>
                <c:pt idx="1">
                  <c:v>Média</c:v>
                </c:pt>
                <c:pt idx="2">
                  <c:v>Baixa</c:v>
                </c:pt>
              </c:strCache>
            </c:strRef>
          </c:cat>
          <c:val>
            <c:numRef>
              <c:f>'EM BRANCO - Roteiro trimestral '!$C$36:$C$39</c:f>
              <c:numCache>
                <c:formatCode>0</c:formatCode>
                <c:ptCount val="4"/>
                <c:pt idx="0">
                  <c:v>0</c:v>
                </c:pt>
                <c:pt idx="1">
                  <c:v>0</c:v>
                </c:pt>
                <c:pt idx="2">
                  <c:v>0</c:v>
                </c:pt>
                <c:pt idx="3">
                  <c:v>0</c:v>
                </c:pt>
              </c:numCache>
            </c:numRef>
          </c:val>
          <c:extLst>
            <c:ext xmlns:c16="http://schemas.microsoft.com/office/drawing/2014/chart" uri="{C3380CC4-5D6E-409C-BE32-E72D297353CC}">
              <c16:uniqueId val="{00000015-AC9A-CE4D-AC2F-0E2DB1B78B99}"/>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b="0">
                <a:solidFill>
                  <a:schemeClr val="tx1">
                    <a:lumMod val="65000"/>
                    <a:lumOff val="35000"/>
                  </a:schemeClr>
                </a:solidFill>
                <a:latin typeface="Century Gothic" panose="020B0502020202020204" pitchFamily="34" charset="0"/>
              </a:defRPr>
            </a:pPr>
            <a:r>
              <a:rPr lang="pt-BR" b="0" baseline="0">
                <a:solidFill>
                  <a:schemeClr val="tx1">
                    <a:lumMod val="65000"/>
                    <a:lumOff val="35000"/>
                  </a:schemeClr>
                </a:solidFill>
                <a:latin typeface="Century Gothic" panose="020B0502020202020204" pitchFamily="34" charset="0"/>
              </a:rPr>
              <a:t>%</a:t>
            </a:r>
            <a:r>
              <a:rPr lang="pt-BR" b="0">
                <a:solidFill>
                  <a:schemeClr val="tx1">
                    <a:lumMod val="65000"/>
                    <a:lumOff val="35000"/>
                  </a:schemeClr>
                </a:solidFill>
                <a:latin typeface="Century Gothic" panose="020B0502020202020204" pitchFamily="34" charset="0"/>
              </a:rPr>
              <a:t> STATUS</a:t>
            </a:r>
          </a:p>
        </c:rich>
      </c:tx>
      <c:overlay val="0"/>
    </c:title>
    <c:autoTitleDeleted val="0"/>
    <c:plotArea>
      <c:layout/>
      <c:pieChart>
        <c:varyColors val="1"/>
        <c:ser>
          <c:idx val="1"/>
          <c:order val="0"/>
          <c:dPt>
            <c:idx val="0"/>
            <c:bubble3D val="0"/>
            <c:spPr>
              <a:solidFill>
                <a:srgbClr val="B9C7E4"/>
              </a:solidFill>
            </c:spPr>
            <c:extLst>
              <c:ext xmlns:c16="http://schemas.microsoft.com/office/drawing/2014/chart" uri="{C3380CC4-5D6E-409C-BE32-E72D297353CC}">
                <c16:uniqueId val="{00000017-7C70-0047-867B-298EBAFAC2FD}"/>
              </c:ext>
            </c:extLst>
          </c:dPt>
          <c:dPt>
            <c:idx val="1"/>
            <c:bubble3D val="0"/>
            <c:spPr>
              <a:solidFill>
                <a:srgbClr val="FFC000"/>
              </a:solidFill>
            </c:spPr>
            <c:extLst>
              <c:ext xmlns:c16="http://schemas.microsoft.com/office/drawing/2014/chart" uri="{C3380CC4-5D6E-409C-BE32-E72D297353CC}">
                <c16:uniqueId val="{00000018-7C70-0047-867B-298EBAFAC2FD}"/>
              </c:ext>
            </c:extLst>
          </c:dPt>
          <c:dPt>
            <c:idx val="2"/>
            <c:bubble3D val="0"/>
            <c:spPr>
              <a:solidFill>
                <a:srgbClr val="D2D2D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'Roteiro trimestral de projetos'!$B$29:$B$31</c:f>
              <c:strCache>
                <c:ptCount val="3"/>
                <c:pt idx="0">
                  <c:v>No prazo</c:v>
                </c:pt>
                <c:pt idx="1">
                  <c:v>Precisa de atenção</c:v>
                </c:pt>
                <c:pt idx="2">
                  <c:v>Atrasada</c:v>
                </c:pt>
              </c:strCache>
            </c:strRef>
          </c:cat>
          <c:val>
            <c:numRef>
              <c:f>'Roteiro trimestral de projetos'!$C$29:$C$31</c:f>
              <c:numCache>
                <c:formatCode>0</c:formatCode>
                <c:ptCount val="3"/>
                <c:pt idx="0">
                  <c:v>8</c:v>
                </c:pt>
                <c:pt idx="1">
                  <c:v>3</c:v>
                </c:pt>
                <c:pt idx="2">
                  <c:v>4</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'Roteiro trimestral de projetos'!$B$29:$B$31</c:f>
              <c:strCache>
                <c:ptCount val="3"/>
                <c:pt idx="0">
                  <c:v>No prazo</c:v>
                </c:pt>
                <c:pt idx="1">
                  <c:v>Precisa de atenção</c:v>
                </c:pt>
                <c:pt idx="2">
                  <c:v>Atrasada</c:v>
                </c:pt>
              </c:strCache>
            </c:strRef>
          </c:cat>
          <c:val>
            <c:numRef>
              <c:f>'Roteiro trimestral de projetos'!$C$29:$C$31</c:f>
              <c:numCache>
                <c:formatCode>0</c:formatCode>
                <c:ptCount val="3"/>
                <c:pt idx="0">
                  <c:v>8</c:v>
                </c:pt>
                <c:pt idx="1">
                  <c:v>3</c:v>
                </c:pt>
                <c:pt idx="2">
                  <c:v>4</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b="0">
                <a:solidFill>
                  <a:schemeClr val="tx1">
                    <a:lumMod val="65000"/>
                    <a:lumOff val="35000"/>
                  </a:schemeClr>
                </a:solidFill>
                <a:latin typeface="Century Gothic" panose="020B0502020202020204" pitchFamily="34" charset="0"/>
              </a:defRPr>
            </a:pPr>
            <a:r>
              <a:rPr lang="pt-BR" b="0">
                <a:solidFill>
                  <a:schemeClr val="tx1">
                    <a:lumMod val="65000"/>
                    <a:lumOff val="35000"/>
                  </a:schemeClr>
                </a:solidFill>
                <a:latin typeface="Century Gothic" panose="020B0502020202020204" pitchFamily="34" charset="0"/>
              </a:rPr>
              <a:t>ORÇAMENTO</a:t>
            </a:r>
          </a:p>
          <a:p>
            <a:pPr rtl="0">
              <a:defRPr b="0">
                <a:solidFill>
                  <a:schemeClr val="tx1">
                    <a:lumMod val="65000"/>
                    <a:lumOff val="35000"/>
                  </a:schemeClr>
                </a:solidFill>
                <a:latin typeface="Century Gothic" panose="020B0502020202020204" pitchFamily="34" charset="0"/>
              </a:defRPr>
            </a:pPr>
            <a:endParaRPr lang="en-US" b="0">
              <a:solidFill>
                <a:schemeClr val="tx1">
                  <a:lumMod val="65000"/>
                  <a:lumOff val="35000"/>
                </a:schemeClr>
              </a:solidFill>
              <a:latin typeface="Century Gothic" panose="020B0502020202020204" pitchFamily="34" charset="0"/>
            </a:endParaRPr>
          </a:p>
        </c:rich>
      </c:tx>
      <c:overlay val="0"/>
    </c:title>
    <c:autoTitleDeleted val="0"/>
    <c:plotArea>
      <c:layout>
        <c:manualLayout>
          <c:layoutTarget val="inner"/>
          <c:xMode val="edge"/>
          <c:yMode val="edge"/>
          <c:x val="0.23389398046555657"/>
          <c:y val="0.45792913385826778"/>
          <c:w val="0.69467923066993675"/>
          <c:h val="0.5373824521934758"/>
        </c:manualLayout>
      </c:layout>
      <c:barChart>
        <c:barDir val="bar"/>
        <c:grouping val="stacked"/>
        <c:varyColors val="0"/>
        <c:ser>
          <c:idx val="0"/>
          <c:order val="0"/>
          <c:invertIfNegative val="0"/>
          <c:dPt>
            <c:idx val="0"/>
            <c:invertIfNegative val="0"/>
            <c:bubble3D val="0"/>
            <c:spPr>
              <a:gradFill>
                <a:gsLst>
                  <a:gs pos="0">
                    <a:srgbClr val="92D050"/>
                  </a:gs>
                  <a:gs pos="100000">
                    <a:srgbClr val="92D050"/>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00B050"/>
                  </a:gs>
                  <a:gs pos="100000">
                    <a:srgbClr val="00B050"/>
                  </a:gs>
                </a:gsLst>
                <a:lin ang="0" scaled="0"/>
              </a:gradFill>
            </c:spPr>
            <c:extLst>
              <c:ext xmlns:c16="http://schemas.microsoft.com/office/drawing/2014/chart" uri="{C3380CC4-5D6E-409C-BE32-E72D297353CC}">
                <c16:uniqueId val="{00000003-1F9C-1242-A00A-B5FD633B82D2}"/>
              </c:ext>
            </c:extLst>
          </c:dPt>
          <c:dPt>
            <c:idx val="2"/>
            <c:invertIfNegative val="0"/>
            <c:bubble3D val="0"/>
            <c:spPr>
              <a:solidFill>
                <a:srgbClr val="9BFFD9"/>
              </a:solidFill>
              <a:ln>
                <a:noFill/>
              </a:ln>
            </c:spPr>
            <c:extLst>
              <c:ext xmlns:c16="http://schemas.microsoft.com/office/drawing/2014/chart" uri="{C3380CC4-5D6E-409C-BE32-E72D297353CC}">
                <c16:uniqueId val="{00000005-7ADC-E147-9322-86653ED54915}"/>
              </c:ext>
            </c:extLst>
          </c:dPt>
          <c:dLbls>
            <c:spPr>
              <a:noFill/>
              <a:ln>
                <a:noFill/>
              </a:ln>
              <a:effectLst/>
            </c:spPr>
            <c:txPr>
              <a:bodyPr vertOverflow="overflow" horzOverflow="overflow" wrap="square" lIns="38100" tIns="19050" rIns="38100" bIns="19050" anchor="ctr">
                <a:noAutofit/>
              </a:bodyPr>
              <a:lstStyle/>
              <a:p>
                <a:pPr>
                  <a:defRPr>
                    <a:latin typeface="Century Gothic" panose="020B0502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'Roteiro trimestral de projetos'!$F$28:$F$30</c:f>
              <c:strCache>
                <c:ptCount val="3"/>
                <c:pt idx="0">
                  <c:v>PROJETADO</c:v>
                </c:pt>
                <c:pt idx="1">
                  <c:v>USADO</c:v>
                </c:pt>
                <c:pt idx="2">
                  <c:v>RESTANTE</c:v>
                </c:pt>
              </c:strCache>
            </c:strRef>
          </c:cat>
          <c:val>
            <c:numRef>
              <c:f>'Roteiro trimestral de projetos'!$G$28:$G$30</c:f>
              <c:numCache>
                <c:formatCode>#,##0</c:formatCode>
                <c:ptCount val="3"/>
                <c:pt idx="0">
                  <c:v>80000</c:v>
                </c:pt>
                <c:pt idx="1">
                  <c:v>50000</c:v>
                </c:pt>
                <c:pt idx="2">
                  <c:v>30000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0958864"/>
        <c:axId val="740950240"/>
      </c:barChart>
      <c:catAx>
        <c:axId val="740958864"/>
        <c:scaling>
          <c:orientation val="maxMin"/>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0950240"/>
        <c:crossesAt val="0"/>
        <c:auto val="1"/>
        <c:lblAlgn val="ctr"/>
        <c:lblOffset val="0"/>
        <c:noMultiLvlLbl val="0"/>
      </c:catAx>
      <c:valAx>
        <c:axId val="740950240"/>
        <c:scaling>
          <c:orientation val="minMax"/>
          <c:max val="90000"/>
          <c:min val="20000"/>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0958864"/>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b="0">
                <a:solidFill>
                  <a:schemeClr val="tx1">
                    <a:lumMod val="65000"/>
                    <a:lumOff val="35000"/>
                  </a:schemeClr>
                </a:solidFill>
                <a:latin typeface="Century Gothic" panose="020B0502020202020204" pitchFamily="34" charset="0"/>
              </a:defRPr>
            </a:pPr>
            <a:r>
              <a:rPr lang="pt-BR" b="0">
                <a:solidFill>
                  <a:schemeClr val="tx1">
                    <a:lumMod val="65000"/>
                    <a:lumOff val="35000"/>
                  </a:schemeClr>
                </a:solidFill>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'Roteiro trimestral de projetos'!$F$35:$F$37</c:f>
              <c:strCache>
                <c:ptCount val="3"/>
                <c:pt idx="0">
                  <c:v>Decisões</c:v>
                </c:pt>
                <c:pt idx="1">
                  <c:v>Ações</c:v>
                </c:pt>
                <c:pt idx="2">
                  <c:v>Solicitações de mudança </c:v>
                </c:pt>
              </c:strCache>
            </c:strRef>
          </c:cat>
          <c:val>
            <c:numRef>
              <c:f>'Roteiro trimestral de projetos'!$G$35:$G$37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0963176"/>
        <c:axId val="740962000"/>
      </c:barChart>
      <c:catAx>
        <c:axId val="740963176"/>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0962000"/>
        <c:crosses val="autoZero"/>
        <c:auto val="1"/>
        <c:lblAlgn val="ctr"/>
        <c:lblOffset val="100"/>
        <c:noMultiLvlLbl val="0"/>
      </c:catAx>
      <c:valAx>
        <c:axId val="740962000"/>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0963176"/>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b="0">
                <a:solidFill>
                  <a:schemeClr val="tx1">
                    <a:lumMod val="65000"/>
                    <a:lumOff val="35000"/>
                  </a:schemeClr>
                </a:solidFill>
                <a:latin typeface="Century Gothic" panose="020B0502020202020204" pitchFamily="34" charset="0"/>
              </a:defRPr>
            </a:pPr>
            <a:r>
              <a:rPr lang="pt-BR" b="0" baseline="0">
                <a:solidFill>
                  <a:schemeClr val="tx1">
                    <a:lumMod val="65000"/>
                    <a:lumOff val="35000"/>
                  </a:schemeClr>
                </a:solidFill>
                <a:latin typeface="Century Gothic" panose="020B0502020202020204" pitchFamily="34" charset="0"/>
              </a:rPr>
              <a:t>%</a:t>
            </a:r>
            <a:r>
              <a:rPr lang="pt-BR" b="0">
                <a:solidFill>
                  <a:schemeClr val="tx1">
                    <a:lumMod val="65000"/>
                    <a:lumOff val="35000"/>
                  </a:schemeClr>
                </a:solidFill>
                <a:latin typeface="Century Gothic" panose="020B0502020202020204" pitchFamily="34" charset="0"/>
              </a:rPr>
              <a:t> PRIORIDADE</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'Roteiro trimestral de projetos'!$B$36:$B$39</c:f>
              <c:strCache>
                <c:ptCount val="3"/>
                <c:pt idx="0">
                  <c:v>Alta</c:v>
                </c:pt>
                <c:pt idx="1">
                  <c:v>Média</c:v>
                </c:pt>
                <c:pt idx="2">
                  <c:v>Baixa</c:v>
                </c:pt>
              </c:strCache>
            </c:strRef>
          </c:cat>
          <c:val>
            <c:numRef>
              <c:f>'Roteiro trimestral de projetos'!$C$36:$C$39</c:f>
              <c:numCache>
                <c:formatCode>0</c:formatCode>
                <c:ptCount val="4"/>
                <c:pt idx="0">
                  <c:v>9</c:v>
                </c:pt>
                <c:pt idx="1">
                  <c:v>2</c:v>
                </c:pt>
                <c:pt idx="2">
                  <c:v>4</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'Roteiro trimestral de projetos'!$B$36:$B$39</c:f>
              <c:strCache>
                <c:ptCount val="3"/>
                <c:pt idx="0">
                  <c:v>Alta</c:v>
                </c:pt>
                <c:pt idx="1">
                  <c:v>Média</c:v>
                </c:pt>
                <c:pt idx="2">
                  <c:v>Baixa</c:v>
                </c:pt>
              </c:strCache>
            </c:strRef>
          </c:cat>
          <c:val>
            <c:numRef>
              <c:f>'Roteiro trimestral de projetos'!$C$36:$C$39</c:f>
              <c:numCache>
                <c:formatCode>0</c:formatCode>
                <c:ptCount val="4"/>
                <c:pt idx="0">
                  <c:v>9</c:v>
                </c:pt>
                <c:pt idx="1">
                  <c:v>2</c:v>
                </c:pt>
                <c:pt idx="2">
                  <c:v>4</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 Roteiro trimestral '!$C$10</c:f>
              <c:strCache>
                <c:ptCount val="1"/>
                <c:pt idx="0">
                  <c:v>DATA DE 
INÍCIO</c:v>
                </c:pt>
              </c:strCache>
            </c:strRef>
          </c:tx>
          <c:spPr>
            <a:noFill/>
            <a:ln>
              <a:noFill/>
            </a:ln>
            <a:effectLst/>
          </c:spPr>
          <c:invertIfNegative val="0"/>
          <c:cat>
            <c:strRef>
              <c:f>'EM BRANCO - Roteiro trimestral '!$B$11:$B$25</c:f>
              <c:strCache>
                <c:ptCount val="15"/>
                <c:pt idx="0">
                  <c:v>[MÊS]</c:v>
                </c:pt>
                <c:pt idx="1">
                  <c:v>M1 Tarefa 1</c:v>
                </c:pt>
                <c:pt idx="2">
                  <c:v>M1 Tarefa 2</c:v>
                </c:pt>
                <c:pt idx="3">
                  <c:v>M1 Tarefa 3</c:v>
                </c:pt>
                <c:pt idx="4">
                  <c:v>M1 Tarefa 4</c:v>
                </c:pt>
                <c:pt idx="5">
                  <c:v>[MÊS]</c:v>
                </c:pt>
                <c:pt idx="6">
                  <c:v>M2 Tarefa 1</c:v>
                </c:pt>
                <c:pt idx="7">
                  <c:v>M2 Tarefa 2</c:v>
                </c:pt>
                <c:pt idx="8">
                  <c:v>M2 Tarefa 3</c:v>
                </c:pt>
                <c:pt idx="9">
                  <c:v>M2 Tarefa 4</c:v>
                </c:pt>
                <c:pt idx="10">
                  <c:v>[MÊS]</c:v>
                </c:pt>
                <c:pt idx="11">
                  <c:v>M3 Tarefa 1</c:v>
                </c:pt>
                <c:pt idx="12">
                  <c:v>M3 Tarefa 2</c:v>
                </c:pt>
                <c:pt idx="13">
                  <c:v>M3 Tarefa 3</c:v>
                </c:pt>
                <c:pt idx="14">
                  <c:v>M3 Tarefa 4</c:v>
                </c:pt>
              </c:strCache>
            </c:strRef>
          </c:cat>
          <c:val>
            <c:numRef>
              <c:f>'EM BRANCO - Roteiro trimestral '!$C$11:$C$25</c:f>
              <c:numCache>
                <c:formatCode>mm/dd</c:formatCode>
                <c:ptCount val="15"/>
              </c:numCache>
            </c:numRef>
          </c:val>
          <c:extLst>
            <c:ext xmlns:c16="http://schemas.microsoft.com/office/drawing/2014/chart" uri="{C3380CC4-5D6E-409C-BE32-E72D297353CC}">
              <c16:uniqueId val="{00000000-F2A9-9E49-9D52-EA6E3E1B8CC3}"/>
            </c:ext>
          </c:extLst>
        </c:ser>
        <c:ser>
          <c:idx val="1"/>
          <c:order val="1"/>
          <c:tx>
            <c:strRef>
              <c:f>'EM BRANCO - Roteiro trimestral '!$E$10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F2A9-9E49-9D52-EA6E3E1B8CC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F2A9-9E49-9D52-EA6E3E1B8CC3}"/>
              </c:ext>
            </c:extLst>
          </c:dPt>
          <c:dPt>
            <c:idx val="2"/>
            <c:invertIfNegative val="0"/>
            <c:bubble3D val="0"/>
            <c:extLst>
              <c:ext xmlns:c16="http://schemas.microsoft.com/office/drawing/2014/chart" uri="{C3380CC4-5D6E-409C-BE32-E72D297353CC}">
                <c16:uniqueId val="{00000004-F2A9-9E49-9D52-EA6E3E1B8CC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F2A9-9E49-9D52-EA6E3E1B8CC3}"/>
              </c:ext>
            </c:extLst>
          </c:dPt>
          <c:dPt>
            <c:idx val="4"/>
            <c:invertIfNegative val="0"/>
            <c:bubble3D val="0"/>
            <c:extLst>
              <c:ext xmlns:c16="http://schemas.microsoft.com/office/drawing/2014/chart" uri="{C3380CC4-5D6E-409C-BE32-E72D297353CC}">
                <c16:uniqueId val="{00000007-F2A9-9E49-9D52-EA6E3E1B8CC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F2A9-9E49-9D52-EA6E3E1B8CC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F2A9-9E49-9D52-EA6E3E1B8CC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F2A9-9E49-9D52-EA6E3E1B8CC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F2A9-9E49-9D52-EA6E3E1B8CC3}"/>
              </c:ext>
            </c:extLst>
          </c:dPt>
          <c:dPt>
            <c:idx val="9"/>
            <c:invertIfNegative val="0"/>
            <c:bubble3D val="0"/>
            <c:spPr>
              <a:solidFill>
                <a:srgbClr val="92D050">
                  <a:alpha val="79000"/>
                </a:srgbClr>
              </a:solidFill>
              <a:ln>
                <a:noFill/>
              </a:ln>
              <a:effectLst/>
            </c:spPr>
            <c:extLst>
              <c:ext xmlns:c16="http://schemas.microsoft.com/office/drawing/2014/chart" uri="{C3380CC4-5D6E-409C-BE32-E72D297353CC}">
                <c16:uniqueId val="{00000011-F2A9-9E49-9D52-EA6E3E1B8CC3}"/>
              </c:ext>
            </c:extLst>
          </c:dPt>
          <c:dPt>
            <c:idx val="10"/>
            <c:invertIfNegative val="0"/>
            <c:bubble3D val="0"/>
            <c:spPr>
              <a:solidFill>
                <a:srgbClr val="00B0F0">
                  <a:alpha val="79000"/>
                </a:srgbClr>
              </a:solidFill>
              <a:ln>
                <a:noFill/>
              </a:ln>
              <a:effectLst/>
            </c:spPr>
            <c:extLst>
              <c:ext xmlns:c16="http://schemas.microsoft.com/office/drawing/2014/chart" uri="{C3380CC4-5D6E-409C-BE32-E72D297353CC}">
                <c16:uniqueId val="{00000013-F2A9-9E49-9D52-EA6E3E1B8CC3}"/>
              </c:ext>
            </c:extLst>
          </c:dPt>
          <c:dPt>
            <c:idx val="11"/>
            <c:invertIfNegative val="0"/>
            <c:bubble3D val="0"/>
            <c:spPr>
              <a:solidFill>
                <a:srgbClr val="00B0F0">
                  <a:alpha val="79000"/>
                </a:srgbClr>
              </a:solidFill>
              <a:ln>
                <a:noFill/>
              </a:ln>
              <a:effectLst/>
            </c:spPr>
            <c:extLst>
              <c:ext xmlns:c16="http://schemas.microsoft.com/office/drawing/2014/chart" uri="{C3380CC4-5D6E-409C-BE32-E72D297353CC}">
                <c16:uniqueId val="{00000015-F2A9-9E49-9D52-EA6E3E1B8CC3}"/>
              </c:ext>
            </c:extLst>
          </c:dPt>
          <c:dPt>
            <c:idx val="12"/>
            <c:invertIfNegative val="0"/>
            <c:bubble3D val="0"/>
            <c:spPr>
              <a:solidFill>
                <a:srgbClr val="00B0F0">
                  <a:alpha val="79000"/>
                </a:srgbClr>
              </a:solidFill>
              <a:ln>
                <a:noFill/>
              </a:ln>
              <a:effectLst/>
            </c:spPr>
            <c:extLst>
              <c:ext xmlns:c16="http://schemas.microsoft.com/office/drawing/2014/chart" uri="{C3380CC4-5D6E-409C-BE32-E72D297353CC}">
                <c16:uniqueId val="{00000017-F2A9-9E49-9D52-EA6E3E1B8CC3}"/>
              </c:ext>
            </c:extLst>
          </c:dPt>
          <c:dPt>
            <c:idx val="13"/>
            <c:invertIfNegative val="0"/>
            <c:bubble3D val="0"/>
            <c:spPr>
              <a:solidFill>
                <a:srgbClr val="00B0F0">
                  <a:alpha val="79000"/>
                </a:srgbClr>
              </a:solidFill>
              <a:ln>
                <a:noFill/>
              </a:ln>
              <a:effectLst/>
            </c:spPr>
            <c:extLst>
              <c:ext xmlns:c16="http://schemas.microsoft.com/office/drawing/2014/chart" uri="{C3380CC4-5D6E-409C-BE32-E72D297353CC}">
                <c16:uniqueId val="{00000019-F2A9-9E49-9D52-EA6E3E1B8CC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F2A9-9E49-9D52-EA6E3E1B8CC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F2A9-9E49-9D52-EA6E3E1B8CC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F2A9-9E49-9D52-EA6E3E1B8CC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F2A9-9E49-9D52-EA6E3E1B8CC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F2A9-9E49-9D52-EA6E3E1B8CC3}"/>
              </c:ext>
            </c:extLst>
          </c:dPt>
          <c:cat>
            <c:strRef>
              <c:f>'EM BRANCO - Roteiro trimestral '!$B$11:$B$25</c:f>
              <c:strCache>
                <c:ptCount val="15"/>
                <c:pt idx="0">
                  <c:v>[MÊS]</c:v>
                </c:pt>
                <c:pt idx="1">
                  <c:v>M1 Tarefa 1</c:v>
                </c:pt>
                <c:pt idx="2">
                  <c:v>M1 Tarefa 2</c:v>
                </c:pt>
                <c:pt idx="3">
                  <c:v>M1 Tarefa 3</c:v>
                </c:pt>
                <c:pt idx="4">
                  <c:v>M1 Tarefa 4</c:v>
                </c:pt>
                <c:pt idx="5">
                  <c:v>[MÊS]</c:v>
                </c:pt>
                <c:pt idx="6">
                  <c:v>M2 Tarefa 1</c:v>
                </c:pt>
                <c:pt idx="7">
                  <c:v>M2 Tarefa 2</c:v>
                </c:pt>
                <c:pt idx="8">
                  <c:v>M2 Tarefa 3</c:v>
                </c:pt>
                <c:pt idx="9">
                  <c:v>M2 Tarefa 4</c:v>
                </c:pt>
                <c:pt idx="10">
                  <c:v>[MÊS]</c:v>
                </c:pt>
                <c:pt idx="11">
                  <c:v>M3 Tarefa 1</c:v>
                </c:pt>
                <c:pt idx="12">
                  <c:v>M3 Tarefa 2</c:v>
                </c:pt>
                <c:pt idx="13">
                  <c:v>M3 Tarefa 3</c:v>
                </c:pt>
                <c:pt idx="14">
                  <c:v>M3 Tarefa 4</c:v>
                </c:pt>
              </c:strCache>
            </c:strRef>
          </c:cat>
          <c:val>
            <c:numRef>
              <c:f>'EM BRANCO - Roteiro trimestral '!$E$11:$E$25</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4-F2A9-9E49-9D52-EA6E3E1B8CC3}"/>
            </c:ext>
          </c:extLst>
        </c:ser>
        <c:dLbls>
          <c:showLegendKey val="0"/>
          <c:showVal val="0"/>
          <c:showCatName val="0"/>
          <c:showSerName val="0"/>
          <c:showPercent val="0"/>
          <c:showBubbleSize val="0"/>
        </c:dLbls>
        <c:gapWidth val="25"/>
        <c:overlap val="100"/>
        <c:axId val="740962784"/>
        <c:axId val="792428384"/>
      </c:barChart>
      <c:catAx>
        <c:axId val="740962784"/>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92428384"/>
        <c:crosses val="max"/>
        <c:auto val="1"/>
        <c:lblAlgn val="ctr"/>
        <c:lblOffset val="100"/>
        <c:noMultiLvlLbl val="0"/>
      </c:catAx>
      <c:valAx>
        <c:axId val="792428384"/>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40962784"/>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b="0">
                <a:solidFill>
                  <a:schemeClr val="tx1">
                    <a:lumMod val="65000"/>
                    <a:lumOff val="35000"/>
                  </a:schemeClr>
                </a:solidFill>
                <a:latin typeface="Century Gothic" panose="020B0502020202020204" pitchFamily="34" charset="0"/>
              </a:defRPr>
            </a:pPr>
            <a:r>
              <a:rPr lang="pt-BR" b="0" baseline="0">
                <a:solidFill>
                  <a:schemeClr val="tx1">
                    <a:lumMod val="65000"/>
                    <a:lumOff val="35000"/>
                  </a:schemeClr>
                </a:solidFill>
                <a:latin typeface="Century Gothic" panose="020B0502020202020204" pitchFamily="34" charset="0"/>
              </a:rPr>
              <a:t>%</a:t>
            </a:r>
            <a:r>
              <a:rPr lang="pt-BR" b="0">
                <a:solidFill>
                  <a:schemeClr val="tx1">
                    <a:lumMod val="65000"/>
                    <a:lumOff val="35000"/>
                  </a:schemeClr>
                </a:solidFill>
                <a:latin typeface="Century Gothic" panose="020B0502020202020204" pitchFamily="34" charset="0"/>
              </a:rPr>
              <a:t> STATUS</a:t>
            </a:r>
          </a:p>
        </c:rich>
      </c:tx>
      <c:overlay val="0"/>
    </c:title>
    <c:autoTitleDeleted val="0"/>
    <c:plotArea>
      <c:layout/>
      <c:pieChart>
        <c:varyColors val="1"/>
        <c:ser>
          <c:idx val="1"/>
          <c:order val="0"/>
          <c:dPt>
            <c:idx val="0"/>
            <c:bubble3D val="0"/>
            <c:spPr>
              <a:solidFill>
                <a:srgbClr val="B9C7E4"/>
              </a:solidFill>
            </c:spPr>
            <c:extLst>
              <c:ext xmlns:c16="http://schemas.microsoft.com/office/drawing/2014/chart" uri="{C3380CC4-5D6E-409C-BE32-E72D297353CC}">
                <c16:uniqueId val="{00000001-28EC-094B-BE0D-DD9D77FC772E}"/>
              </c:ext>
            </c:extLst>
          </c:dPt>
          <c:dPt>
            <c:idx val="1"/>
            <c:bubble3D val="0"/>
            <c:spPr>
              <a:solidFill>
                <a:srgbClr val="FFC000"/>
              </a:solidFill>
            </c:spPr>
            <c:extLst>
              <c:ext xmlns:c16="http://schemas.microsoft.com/office/drawing/2014/chart" uri="{C3380CC4-5D6E-409C-BE32-E72D297353CC}">
                <c16:uniqueId val="{00000003-28EC-094B-BE0D-DD9D77FC772E}"/>
              </c:ext>
            </c:extLst>
          </c:dPt>
          <c:dPt>
            <c:idx val="2"/>
            <c:bubble3D val="0"/>
            <c:spPr>
              <a:solidFill>
                <a:srgbClr val="D2D2D2"/>
              </a:solidFill>
            </c:spPr>
            <c:extLst>
              <c:ext xmlns:c16="http://schemas.microsoft.com/office/drawing/2014/chart" uri="{C3380CC4-5D6E-409C-BE32-E72D297353CC}">
                <c16:uniqueId val="{00000005-28EC-094B-BE0D-DD9D77FC772E}"/>
              </c:ext>
            </c:extLst>
          </c:dPt>
          <c:dPt>
            <c:idx val="3"/>
            <c:bubble3D val="0"/>
            <c:spPr>
              <a:solidFill>
                <a:schemeClr val="accent4"/>
              </a:solidFill>
            </c:spPr>
            <c:extLst>
              <c:ext xmlns:c16="http://schemas.microsoft.com/office/drawing/2014/chart" uri="{C3380CC4-5D6E-409C-BE32-E72D297353CC}">
                <c16:uniqueId val="{00000007-28EC-094B-BE0D-DD9D77FC772E}"/>
              </c:ext>
            </c:extLst>
          </c:dPt>
          <c:dPt>
            <c:idx val="4"/>
            <c:bubble3D val="0"/>
            <c:spPr>
              <a:solidFill>
                <a:srgbClr val="D2D2D2"/>
              </a:solidFill>
            </c:spPr>
            <c:extLst>
              <c:ext xmlns:c16="http://schemas.microsoft.com/office/drawing/2014/chart" uri="{C3380CC4-5D6E-409C-BE32-E72D297353CC}">
                <c16:uniqueId val="{00000009-28EC-094B-BE0D-DD9D77FC772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Roteiro trimestral '!$B$29:$B$31</c:f>
              <c:strCache>
                <c:ptCount val="3"/>
                <c:pt idx="0">
                  <c:v>No prazo</c:v>
                </c:pt>
                <c:pt idx="1">
                  <c:v>Precisa de atenção</c:v>
                </c:pt>
                <c:pt idx="2">
                  <c:v>Atrasada</c:v>
                </c:pt>
              </c:strCache>
            </c:strRef>
          </c:cat>
          <c:val>
            <c:numRef>
              <c:f>'EM BRANCO - Roteiro trimestral '!$C$29:$C$31</c:f>
              <c:numCache>
                <c:formatCode>0</c:formatCode>
                <c:ptCount val="3"/>
                <c:pt idx="0">
                  <c:v>0</c:v>
                </c:pt>
                <c:pt idx="1">
                  <c:v>0</c:v>
                </c:pt>
                <c:pt idx="2">
                  <c:v>0</c:v>
                </c:pt>
              </c:numCache>
            </c:numRef>
          </c:val>
          <c:extLst>
            <c:ext xmlns:c16="http://schemas.microsoft.com/office/drawing/2014/chart" uri="{C3380CC4-5D6E-409C-BE32-E72D297353CC}">
              <c16:uniqueId val="{0000000A-28EC-094B-BE0D-DD9D77FC772E}"/>
            </c:ext>
          </c:extLst>
        </c:ser>
        <c:ser>
          <c:idx val="0"/>
          <c:order val="1"/>
          <c:dPt>
            <c:idx val="0"/>
            <c:bubble3D val="0"/>
            <c:spPr>
              <a:solidFill>
                <a:srgbClr val="81D6F0"/>
              </a:solidFill>
            </c:spPr>
            <c:extLst>
              <c:ext xmlns:c16="http://schemas.microsoft.com/office/drawing/2014/chart" uri="{C3380CC4-5D6E-409C-BE32-E72D297353CC}">
                <c16:uniqueId val="{0000000C-28EC-094B-BE0D-DD9D77FC772E}"/>
              </c:ext>
            </c:extLst>
          </c:dPt>
          <c:dPt>
            <c:idx val="1"/>
            <c:bubble3D val="0"/>
            <c:spPr>
              <a:solidFill>
                <a:srgbClr val="92D050"/>
              </a:solidFill>
            </c:spPr>
            <c:extLst>
              <c:ext xmlns:c16="http://schemas.microsoft.com/office/drawing/2014/chart" uri="{C3380CC4-5D6E-409C-BE32-E72D297353CC}">
                <c16:uniqueId val="{0000000E-28EC-094B-BE0D-DD9D77FC772E}"/>
              </c:ext>
            </c:extLst>
          </c:dPt>
          <c:dPt>
            <c:idx val="2"/>
            <c:bubble3D val="0"/>
            <c:spPr>
              <a:solidFill>
                <a:srgbClr val="00BD32"/>
              </a:solidFill>
            </c:spPr>
            <c:extLst>
              <c:ext xmlns:c16="http://schemas.microsoft.com/office/drawing/2014/chart" uri="{C3380CC4-5D6E-409C-BE32-E72D297353CC}">
                <c16:uniqueId val="{00000010-28EC-094B-BE0D-DD9D77FC772E}"/>
              </c:ext>
            </c:extLst>
          </c:dPt>
          <c:dPt>
            <c:idx val="3"/>
            <c:bubble3D val="0"/>
            <c:spPr>
              <a:solidFill>
                <a:schemeClr val="accent4"/>
              </a:solidFill>
            </c:spPr>
            <c:extLst>
              <c:ext xmlns:c16="http://schemas.microsoft.com/office/drawing/2014/chart" uri="{C3380CC4-5D6E-409C-BE32-E72D297353CC}">
                <c16:uniqueId val="{00000012-28EC-094B-BE0D-DD9D77FC772E}"/>
              </c:ext>
            </c:extLst>
          </c:dPt>
          <c:dPt>
            <c:idx val="4"/>
            <c:bubble3D val="0"/>
            <c:spPr>
              <a:solidFill>
                <a:srgbClr val="D2D2D2"/>
              </a:solidFill>
            </c:spPr>
            <c:extLst>
              <c:ext xmlns:c16="http://schemas.microsoft.com/office/drawing/2014/chart" uri="{C3380CC4-5D6E-409C-BE32-E72D297353CC}">
                <c16:uniqueId val="{00000014-28EC-094B-BE0D-DD9D77FC772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Roteiro trimestral '!$B$29:$B$31</c:f>
              <c:strCache>
                <c:ptCount val="3"/>
                <c:pt idx="0">
                  <c:v>No prazo</c:v>
                </c:pt>
                <c:pt idx="1">
                  <c:v>Precisa de atenção</c:v>
                </c:pt>
                <c:pt idx="2">
                  <c:v>Atrasada</c:v>
                </c:pt>
              </c:strCache>
            </c:strRef>
          </c:cat>
          <c:val>
            <c:numRef>
              <c:f>'EM BRANCO - Roteiro trimestral '!$C$29:$C$31</c:f>
              <c:numCache>
                <c:formatCode>0</c:formatCode>
                <c:ptCount val="3"/>
                <c:pt idx="0">
                  <c:v>0</c:v>
                </c:pt>
                <c:pt idx="1">
                  <c:v>0</c:v>
                </c:pt>
                <c:pt idx="2">
                  <c:v>0</c:v>
                </c:pt>
              </c:numCache>
            </c:numRef>
          </c:val>
          <c:extLst>
            <c:ext xmlns:c16="http://schemas.microsoft.com/office/drawing/2014/chart" uri="{C3380CC4-5D6E-409C-BE32-E72D297353CC}">
              <c16:uniqueId val="{00000015-28EC-094B-BE0D-DD9D77FC772E}"/>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b="0">
                <a:solidFill>
                  <a:schemeClr val="tx1">
                    <a:lumMod val="65000"/>
                    <a:lumOff val="35000"/>
                  </a:schemeClr>
                </a:solidFill>
                <a:latin typeface="Century Gothic" panose="020B0502020202020204" pitchFamily="34" charset="0"/>
              </a:defRPr>
            </a:pPr>
            <a:r>
              <a:rPr lang="pt-BR" b="0">
                <a:solidFill>
                  <a:schemeClr val="tx1">
                    <a:lumMod val="65000"/>
                    <a:lumOff val="35000"/>
                  </a:schemeClr>
                </a:solidFill>
                <a:latin typeface="Century Gothic" panose="020B0502020202020204" pitchFamily="34" charset="0"/>
              </a:rPr>
              <a:t>ORÇAMENTO</a:t>
            </a:r>
          </a:p>
          <a:p>
            <a:pPr rtl="0">
              <a:defRPr b="0">
                <a:solidFill>
                  <a:schemeClr val="tx1">
                    <a:lumMod val="65000"/>
                    <a:lumOff val="35000"/>
                  </a:schemeClr>
                </a:solidFill>
                <a:latin typeface="Century Gothic" panose="020B0502020202020204" pitchFamily="34" charset="0"/>
              </a:defRPr>
            </a:pPr>
            <a:endParaRPr lang="en-US" b="0">
              <a:solidFill>
                <a:schemeClr val="tx1">
                  <a:lumMod val="65000"/>
                  <a:lumOff val="35000"/>
                </a:schemeClr>
              </a:solidFill>
              <a:latin typeface="Century Gothic" panose="020B0502020202020204" pitchFamily="34" charset="0"/>
            </a:endParaRPr>
          </a:p>
        </c:rich>
      </c:tx>
      <c:overlay val="0"/>
    </c:title>
    <c:autoTitleDeleted val="0"/>
    <c:plotArea>
      <c:layout>
        <c:manualLayout>
          <c:layoutTarget val="inner"/>
          <c:xMode val="edge"/>
          <c:yMode val="edge"/>
          <c:x val="0.23389398046555657"/>
          <c:y val="0.45792913385826778"/>
          <c:w val="0.69467923066993675"/>
          <c:h val="0.5373824521934758"/>
        </c:manualLayout>
      </c:layout>
      <c:barChart>
        <c:barDir val="bar"/>
        <c:grouping val="stacked"/>
        <c:varyColors val="0"/>
        <c:ser>
          <c:idx val="0"/>
          <c:order val="0"/>
          <c:invertIfNegative val="0"/>
          <c:dPt>
            <c:idx val="0"/>
            <c:invertIfNegative val="0"/>
            <c:bubble3D val="0"/>
            <c:spPr>
              <a:gradFill>
                <a:gsLst>
                  <a:gs pos="0">
                    <a:srgbClr val="92D050"/>
                  </a:gs>
                  <a:gs pos="100000">
                    <a:srgbClr val="92D050"/>
                  </a:gs>
                </a:gsLst>
                <a:lin ang="0" scaled="0"/>
              </a:gradFill>
            </c:spPr>
            <c:extLst>
              <c:ext xmlns:c16="http://schemas.microsoft.com/office/drawing/2014/chart" uri="{C3380CC4-5D6E-409C-BE32-E72D297353CC}">
                <c16:uniqueId val="{00000001-CC14-7E49-95DF-0904BB743613}"/>
              </c:ext>
            </c:extLst>
          </c:dPt>
          <c:dPt>
            <c:idx val="1"/>
            <c:invertIfNegative val="0"/>
            <c:bubble3D val="0"/>
            <c:spPr>
              <a:gradFill>
                <a:gsLst>
                  <a:gs pos="0">
                    <a:srgbClr val="00B050"/>
                  </a:gs>
                  <a:gs pos="100000">
                    <a:srgbClr val="00B050"/>
                  </a:gs>
                </a:gsLst>
                <a:lin ang="0" scaled="0"/>
              </a:gradFill>
            </c:spPr>
            <c:extLst>
              <c:ext xmlns:c16="http://schemas.microsoft.com/office/drawing/2014/chart" uri="{C3380CC4-5D6E-409C-BE32-E72D297353CC}">
                <c16:uniqueId val="{00000003-CC14-7E49-95DF-0904BB743613}"/>
              </c:ext>
            </c:extLst>
          </c:dPt>
          <c:dPt>
            <c:idx val="2"/>
            <c:invertIfNegative val="0"/>
            <c:bubble3D val="0"/>
            <c:spPr>
              <a:solidFill>
                <a:srgbClr val="9BFFD9"/>
              </a:solidFill>
              <a:ln>
                <a:noFill/>
              </a:ln>
            </c:spPr>
            <c:extLst>
              <c:ext xmlns:c16="http://schemas.microsoft.com/office/drawing/2014/chart" uri="{C3380CC4-5D6E-409C-BE32-E72D297353CC}">
                <c16:uniqueId val="{00000005-CC14-7E49-95DF-0904BB743613}"/>
              </c:ext>
            </c:extLst>
          </c:dPt>
          <c:dLbls>
            <c:spPr>
              <a:noFill/>
              <a:ln>
                <a:noFill/>
              </a:ln>
              <a:effectLst/>
            </c:spPr>
            <c:txPr>
              <a:bodyPr vertOverflow="overflow" horzOverflow="overflow" wrap="square" lIns="38100" tIns="19050" rIns="38100" bIns="19050" anchor="ctr">
                <a:noAutofit/>
              </a:bodyPr>
              <a:lstStyle/>
              <a:p>
                <a:pPr>
                  <a:defRPr>
                    <a:latin typeface="Century Gothic" panose="020B0502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'EM BRANCO - Roteiro trimestral '!$F$28:$F$30</c:f>
              <c:strCache>
                <c:ptCount val="3"/>
                <c:pt idx="0">
                  <c:v>PROJETADO</c:v>
                </c:pt>
                <c:pt idx="1">
                  <c:v>USADO</c:v>
                </c:pt>
                <c:pt idx="2">
                  <c:v>RESTANTE</c:v>
                </c:pt>
              </c:strCache>
            </c:strRef>
          </c:cat>
          <c:val>
            <c:numRef>
              <c:f>'EM BRANCO - Roteiro trimestral '!$G$28:$G$30</c:f>
              <c:numCache>
                <c:formatCode>#,##0</c:formatCode>
                <c:ptCount val="3"/>
                <c:pt idx="2">
                  <c:v>0</c:v>
                </c:pt>
              </c:numCache>
            </c:numRef>
          </c:val>
          <c:extLst>
            <c:ext xmlns:c16="http://schemas.microsoft.com/office/drawing/2014/chart" uri="{C3380CC4-5D6E-409C-BE32-E72D297353CC}">
              <c16:uniqueId val="{00000006-CC14-7E49-95DF-0904BB743613}"/>
            </c:ext>
          </c:extLst>
        </c:ser>
        <c:dLbls>
          <c:showLegendKey val="0"/>
          <c:showVal val="0"/>
          <c:showCatName val="0"/>
          <c:showSerName val="0"/>
          <c:showPercent val="0"/>
          <c:showBubbleSize val="0"/>
        </c:dLbls>
        <c:gapWidth val="39"/>
        <c:overlap val="100"/>
        <c:axId val="792426424"/>
        <c:axId val="792429560"/>
      </c:barChart>
      <c:catAx>
        <c:axId val="792426424"/>
        <c:scaling>
          <c:orientation val="maxMin"/>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92429560"/>
        <c:crossesAt val="0"/>
        <c:auto val="1"/>
        <c:lblAlgn val="ctr"/>
        <c:lblOffset val="0"/>
        <c:noMultiLvlLbl val="0"/>
      </c:catAx>
      <c:valAx>
        <c:axId val="792429560"/>
        <c:scaling>
          <c:orientation val="minMax"/>
          <c:max val="90000"/>
          <c:min val="20000"/>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92426424"/>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b="0">
                <a:solidFill>
                  <a:schemeClr val="tx1">
                    <a:lumMod val="65000"/>
                    <a:lumOff val="35000"/>
                  </a:schemeClr>
                </a:solidFill>
                <a:latin typeface="Century Gothic" panose="020B0502020202020204" pitchFamily="34" charset="0"/>
              </a:defRPr>
            </a:pPr>
            <a:r>
              <a:rPr lang="pt-BR" b="0">
                <a:solidFill>
                  <a:schemeClr val="tx1">
                    <a:lumMod val="65000"/>
                    <a:lumOff val="35000"/>
                  </a:schemeClr>
                </a:solidFill>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9BFF-6F46-845A-00318E307983}"/>
              </c:ext>
            </c:extLst>
          </c:dPt>
          <c:dPt>
            <c:idx val="1"/>
            <c:invertIfNegative val="0"/>
            <c:bubble3D val="0"/>
            <c:spPr>
              <a:solidFill>
                <a:srgbClr val="00BD32"/>
              </a:solidFill>
            </c:spPr>
            <c:extLst>
              <c:ext xmlns:c16="http://schemas.microsoft.com/office/drawing/2014/chart" uri="{C3380CC4-5D6E-409C-BE32-E72D297353CC}">
                <c16:uniqueId val="{00000003-9BFF-6F46-845A-00318E307983}"/>
              </c:ext>
            </c:extLst>
          </c:dPt>
          <c:dPt>
            <c:idx val="2"/>
            <c:invertIfNegative val="0"/>
            <c:bubble3D val="0"/>
            <c:spPr>
              <a:solidFill>
                <a:schemeClr val="accent4"/>
              </a:solidFill>
            </c:spPr>
            <c:extLst>
              <c:ext xmlns:c16="http://schemas.microsoft.com/office/drawing/2014/chart" uri="{C3380CC4-5D6E-409C-BE32-E72D297353CC}">
                <c16:uniqueId val="{00000005-9BFF-6F46-845A-00318E307983}"/>
              </c:ext>
            </c:extLst>
          </c:dPt>
          <c:cat>
            <c:strRef>
              <c:f>'EM BRANCO - Roteiro trimestral '!$F$35:$F$37</c:f>
              <c:strCache>
                <c:ptCount val="3"/>
                <c:pt idx="0">
                  <c:v>Decisões</c:v>
                </c:pt>
                <c:pt idx="1">
                  <c:v>Ações</c:v>
                </c:pt>
                <c:pt idx="2">
                  <c:v>Solicitações de mudança </c:v>
                </c:pt>
              </c:strCache>
            </c:strRef>
          </c:cat>
          <c:val>
            <c:numRef>
              <c:f>'EM BRANCO - Roteiro trimestral '!$G$35:$G$37</c:f>
              <c:numCache>
                <c:formatCode>#,##0</c:formatCode>
                <c:ptCount val="3"/>
              </c:numCache>
            </c:numRef>
          </c:val>
          <c:extLst>
            <c:ext xmlns:c16="http://schemas.microsoft.com/office/drawing/2014/chart" uri="{C3380CC4-5D6E-409C-BE32-E72D297353CC}">
              <c16:uniqueId val="{00000006-9BFF-6F46-845A-00318E307983}"/>
            </c:ext>
          </c:extLst>
        </c:ser>
        <c:dLbls>
          <c:showLegendKey val="0"/>
          <c:showVal val="0"/>
          <c:showCatName val="0"/>
          <c:showSerName val="0"/>
          <c:showPercent val="0"/>
          <c:showBubbleSize val="0"/>
        </c:dLbls>
        <c:gapWidth val="53"/>
        <c:axId val="792426816"/>
        <c:axId val="792427208"/>
      </c:barChart>
      <c:catAx>
        <c:axId val="792426816"/>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92427208"/>
        <c:crosses val="autoZero"/>
        <c:auto val="1"/>
        <c:lblAlgn val="ctr"/>
        <c:lblOffset val="100"/>
        <c:noMultiLvlLbl val="0"/>
      </c:catAx>
      <c:valAx>
        <c:axId val="792427208"/>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92426816"/>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pt.smartsheet.com/try-it?trp=57739&amp;utm_language=PT&amp;utm_source=template-excel&amp;utm_medium=content&amp;utm_campaign=ic-Three-Month+Project+Roadmap-excel-57739-pt&amp;lpa=ic+Three-Month+Project+Roadmap+excel+57739+pt"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8</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2</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317500</xdr:colOff>
      <xdr:row>4</xdr:row>
      <xdr:rowOff>5168900</xdr:rowOff>
    </xdr:from>
    <xdr:to>
      <xdr:col>8</xdr:col>
      <xdr:colOff>38100</xdr:colOff>
      <xdr:row>5</xdr:row>
      <xdr:rowOff>2057400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444500</xdr:colOff>
      <xdr:row>5</xdr:row>
      <xdr:rowOff>2171700</xdr:rowOff>
    </xdr:from>
    <xdr:to>
      <xdr:col>7</xdr:col>
      <xdr:colOff>3860696</xdr:colOff>
      <xdr:row>6</xdr:row>
      <xdr:rowOff>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381000</xdr:colOff>
      <xdr:row>4</xdr:row>
      <xdr:rowOff>5168900</xdr:rowOff>
    </xdr:from>
    <xdr:to>
      <xdr:col>6</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800100</xdr:colOff>
      <xdr:row>0</xdr:row>
      <xdr:rowOff>28575</xdr:rowOff>
    </xdr:from>
    <xdr:to>
      <xdr:col>19</xdr:col>
      <xdr:colOff>87366</xdr:colOff>
      <xdr:row>0</xdr:row>
      <xdr:rowOff>502416</xdr:rowOff>
    </xdr:to>
    <xdr:pic>
      <xdr:nvPicPr>
        <xdr:cNvPr id="4" name="Picture 3">
          <a:hlinkClick xmlns:r="http://schemas.openxmlformats.org/officeDocument/2006/relationships" r:id="rId6"/>
          <a:extLst>
            <a:ext uri="{FF2B5EF4-FFF2-40B4-BE49-F238E27FC236}">
              <a16:creationId xmlns:a16="http://schemas.microsoft.com/office/drawing/2014/main" id="{0FAE9700-2CB7-74D8-B14C-C4090A879283}"/>
            </a:ext>
          </a:extLst>
        </xdr:cNvPr>
        <xdr:cNvPicPr>
          <a:picLocks noChangeAspect="1"/>
        </xdr:cNvPicPr>
      </xdr:nvPicPr>
      <xdr:blipFill>
        <a:blip xmlns:r="http://schemas.openxmlformats.org/officeDocument/2006/relationships" r:embed="rId7"/>
        <a:stretch>
          <a:fillRect/>
        </a:stretch>
      </xdr:blipFill>
      <xdr:spPr>
        <a:xfrm>
          <a:off x="17745075" y="28575"/>
          <a:ext cx="2487666" cy="4738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8</xdr:col>
      <xdr:colOff>25400</xdr:colOff>
      <xdr:row>5</xdr:row>
      <xdr:rowOff>0</xdr:rowOff>
    </xdr:to>
    <xdr:graphicFrame macro="">
      <xdr:nvGraphicFramePr>
        <xdr:cNvPr id="2" name="Chart 1">
          <a:extLst>
            <a:ext uri="{FF2B5EF4-FFF2-40B4-BE49-F238E27FC236}">
              <a16:creationId xmlns:a16="http://schemas.microsoft.com/office/drawing/2014/main" id="{9D78337C-A618-C84B-8247-941E460998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0</xdr:rowOff>
    </xdr:from>
    <xdr:to>
      <xdr:col>2</xdr:col>
      <xdr:colOff>109220</xdr:colOff>
      <xdr:row>5</xdr:row>
      <xdr:rowOff>4089400</xdr:rowOff>
    </xdr:to>
    <xdr:graphicFrame macro="">
      <xdr:nvGraphicFramePr>
        <xdr:cNvPr id="3" name="Chart 2">
          <a:extLst>
            <a:ext uri="{FF2B5EF4-FFF2-40B4-BE49-F238E27FC236}">
              <a16:creationId xmlns:a16="http://schemas.microsoft.com/office/drawing/2014/main" id="{BE0606AE-D4CA-FE43-B813-DC649773D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317500</xdr:colOff>
      <xdr:row>5</xdr:row>
      <xdr:rowOff>0</xdr:rowOff>
    </xdr:from>
    <xdr:to>
      <xdr:col>8</xdr:col>
      <xdr:colOff>38100</xdr:colOff>
      <xdr:row>5</xdr:row>
      <xdr:rowOff>2057400</xdr:rowOff>
    </xdr:to>
    <xdr:graphicFrame macro="">
      <xdr:nvGraphicFramePr>
        <xdr:cNvPr id="4" name="Chart 3">
          <a:extLst>
            <a:ext uri="{FF2B5EF4-FFF2-40B4-BE49-F238E27FC236}">
              <a16:creationId xmlns:a16="http://schemas.microsoft.com/office/drawing/2014/main" id="{74086B73-B877-5749-BB42-E013E8C29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444500</xdr:colOff>
      <xdr:row>5</xdr:row>
      <xdr:rowOff>2171700</xdr:rowOff>
    </xdr:from>
    <xdr:to>
      <xdr:col>7</xdr:col>
      <xdr:colOff>3860696</xdr:colOff>
      <xdr:row>6</xdr:row>
      <xdr:rowOff>0</xdr:rowOff>
    </xdr:to>
    <xdr:graphicFrame macro="">
      <xdr:nvGraphicFramePr>
        <xdr:cNvPr id="5" name="Chart 4">
          <a:extLst>
            <a:ext uri="{FF2B5EF4-FFF2-40B4-BE49-F238E27FC236}">
              <a16:creationId xmlns:a16="http://schemas.microsoft.com/office/drawing/2014/main" id="{AC6D4657-7E69-1649-AED5-CB3445558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381000</xdr:colOff>
      <xdr:row>5</xdr:row>
      <xdr:rowOff>0</xdr:rowOff>
    </xdr:from>
    <xdr:to>
      <xdr:col>6</xdr:col>
      <xdr:colOff>172720</xdr:colOff>
      <xdr:row>5</xdr:row>
      <xdr:rowOff>4089400</xdr:rowOff>
    </xdr:to>
    <xdr:graphicFrame macro="">
      <xdr:nvGraphicFramePr>
        <xdr:cNvPr id="6" name="Chart 5">
          <a:extLst>
            <a:ext uri="{FF2B5EF4-FFF2-40B4-BE49-F238E27FC236}">
              <a16:creationId xmlns:a16="http://schemas.microsoft.com/office/drawing/2014/main" id="{743FF28C-DAB5-4440-A3E7-5610358C5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152400</xdr:colOff>
      <xdr:row>4</xdr:row>
      <xdr:rowOff>50801</xdr:rowOff>
    </xdr:from>
    <xdr:to>
      <xdr:col>13</xdr:col>
      <xdr:colOff>673100</xdr:colOff>
      <xdr:row>4</xdr:row>
      <xdr:rowOff>4165599</xdr:rowOff>
    </xdr:to>
    <xdr:grpSp>
      <xdr:nvGrpSpPr>
        <xdr:cNvPr id="8" name="Group 7">
          <a:extLst>
            <a:ext uri="{FF2B5EF4-FFF2-40B4-BE49-F238E27FC236}">
              <a16:creationId xmlns:a16="http://schemas.microsoft.com/office/drawing/2014/main" id="{E93F33CA-4451-7B42-A938-5C47C23A03B6}"/>
            </a:ext>
          </a:extLst>
        </xdr:cNvPr>
        <xdr:cNvGrpSpPr/>
      </xdr:nvGrpSpPr>
      <xdr:grpSpPr>
        <a:xfrm>
          <a:off x="12563475" y="2060576"/>
          <a:ext cx="3225800" cy="4114798"/>
          <a:chOff x="16992600" y="7112001"/>
          <a:chExt cx="2908300" cy="3739549"/>
        </a:xfrm>
      </xdr:grpSpPr>
      <xdr:cxnSp macro="">
        <xdr:nvCxnSpPr>
          <xdr:cNvPr id="9" name="Straight Arrow Connector 8">
            <a:extLst>
              <a:ext uri="{FF2B5EF4-FFF2-40B4-BE49-F238E27FC236}">
                <a16:creationId xmlns:a16="http://schemas.microsoft.com/office/drawing/2014/main" id="{D63195C3-35A0-A640-978E-B698D06A300A}"/>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EEFA381-4D3C-4E4E-BA3E-D5710EE62BB2}"/>
              </a:ext>
            </a:extLst>
          </xdr:cNvPr>
          <xdr:cNvSpPr txBox="1"/>
        </xdr:nvSpPr>
        <xdr:spPr>
          <a:xfrm>
            <a:off x="17564100" y="7112001"/>
            <a:ext cx="2311400" cy="10185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11" name="Picture 10">
            <a:extLst>
              <a:ext uri="{FF2B5EF4-FFF2-40B4-BE49-F238E27FC236}">
                <a16:creationId xmlns:a16="http://schemas.microsoft.com/office/drawing/2014/main" id="{EAE9570C-8EFC-634D-A087-EC2EBF65C84E}"/>
              </a:ext>
            </a:extLst>
          </xdr:cNvPr>
          <xdr:cNvPicPr>
            <a:picLocks noChangeAspect="1"/>
          </xdr:cNvPicPr>
        </xdr:nvPicPr>
        <xdr:blipFill>
          <a:blip xmlns:r="http://schemas.openxmlformats.org/officeDocument/2006/relationships" r:embed="rId6"/>
          <a:stretch>
            <a:fillRect/>
          </a:stretch>
        </xdr:blipFill>
        <xdr:spPr>
          <a:xfrm>
            <a:off x="17538700" y="810499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739&amp;utm_language=PT&amp;utm_source=template-excel&amp;utm_medium=content&amp;utm_campaign=ic-Three-Month+Project+Roadmap-excel-57739-pt&amp;lpa=ic+Three-Month+Project+Roadmap+excel+57739+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17"/>
  <sheetViews>
    <sheetView showGridLines="0" tabSelected="1" workbookViewId="0">
      <pane ySplit="1" topLeftCell="A36" activePane="bottomLeft" state="frozen"/>
      <selection pane="bottomLeft" activeCell="B47" sqref="B47"/>
    </sheetView>
  </sheetViews>
  <sheetFormatPr defaultColWidth="11" defaultRowHeight="13.5"/>
  <cols>
    <col min="1" max="1" width="3.375" style="5" customWidth="1"/>
    <col min="2" max="2" width="35.875" style="5" customWidth="1"/>
    <col min="3" max="4" width="10.875" style="5" customWidth="1"/>
    <col min="5" max="5" width="15.875" style="5" customWidth="1"/>
    <col min="6" max="6" width="15.75" style="5" customWidth="1"/>
    <col min="7" max="7" width="15.875" style="5" customWidth="1"/>
    <col min="8" max="8" width="50.875" style="5" customWidth="1"/>
    <col min="9" max="9" width="3.375" style="5" customWidth="1"/>
    <col min="10" max="10" width="15.875" style="5" customWidth="1"/>
    <col min="11" max="11" width="3.375" style="5" customWidth="1"/>
    <col min="12" max="12" width="15" style="5" customWidth="1"/>
    <col min="13" max="13" width="3.375" style="5" customWidth="1"/>
    <col min="14" max="16" width="11" style="5"/>
    <col min="17" max="17" width="9" style="5" customWidth="1"/>
    <col min="18" max="16384" width="11" style="5"/>
  </cols>
  <sheetData>
    <row r="1" spans="1:257" s="9" customFormat="1" ht="42" customHeight="1">
      <c r="B1" s="48" t="s">
        <v>6</v>
      </c>
    </row>
    <row r="2" spans="1:257" s="20" customFormat="1" ht="30" customHeight="1">
      <c r="A2" s="16"/>
      <c r="B2" s="17" t="s">
        <v>7</v>
      </c>
      <c r="C2" s="17"/>
      <c r="D2" s="17"/>
      <c r="E2" s="18" t="s">
        <v>8</v>
      </c>
      <c r="F2" s="19" t="s">
        <v>9</v>
      </c>
      <c r="G2" s="18" t="s">
        <v>10</v>
      </c>
      <c r="H2" s="16"/>
      <c r="I2" s="16"/>
      <c r="J2" s="16"/>
      <c r="K2" s="16"/>
      <c r="L2" s="16"/>
      <c r="M2" s="16"/>
      <c r="N2" s="16"/>
      <c r="O2" s="16"/>
      <c r="P2" s="16"/>
      <c r="Q2" s="16"/>
      <c r="R2" s="16"/>
      <c r="S2" s="16"/>
      <c r="T2" s="16"/>
      <c r="U2" s="16"/>
      <c r="V2" s="16"/>
      <c r="W2" s="16"/>
      <c r="X2" s="16"/>
      <c r="Y2" s="16"/>
      <c r="Z2" s="16"/>
      <c r="AA2" s="16"/>
      <c r="AB2" s="16"/>
      <c r="AC2" s="16"/>
      <c r="AD2" s="16"/>
      <c r="AE2" s="16"/>
      <c r="AF2" s="16"/>
      <c r="AG2" s="16"/>
    </row>
    <row r="3" spans="1:257" ht="35.1" customHeight="1" thickBot="1">
      <c r="A3" s="1"/>
      <c r="B3" s="62"/>
      <c r="C3" s="63"/>
      <c r="D3" s="64"/>
      <c r="E3" s="50">
        <v>45292</v>
      </c>
      <c r="F3" s="50">
        <v>45382</v>
      </c>
      <c r="G3" s="51">
        <v>0.72</v>
      </c>
      <c r="H3" s="1"/>
      <c r="I3" s="1"/>
      <c r="J3" s="1"/>
      <c r="K3" s="1"/>
      <c r="L3" s="1"/>
      <c r="M3" s="1"/>
      <c r="N3" s="1"/>
      <c r="O3" s="1"/>
      <c r="P3" s="1"/>
      <c r="Q3" s="1"/>
      <c r="R3" s="1"/>
      <c r="S3" s="1"/>
      <c r="T3" s="1"/>
      <c r="U3" s="1"/>
      <c r="V3" s="1"/>
      <c r="W3" s="1"/>
      <c r="X3" s="1"/>
      <c r="Y3" s="1"/>
      <c r="Z3" s="1"/>
      <c r="AA3" s="1"/>
      <c r="AB3" s="1"/>
      <c r="AC3" s="1"/>
      <c r="AD3" s="1"/>
      <c r="AE3" s="1"/>
      <c r="AF3" s="1"/>
      <c r="AG3" s="1"/>
    </row>
    <row r="4" spans="1:257" ht="35.1" customHeight="1">
      <c r="A4" s="1"/>
      <c r="B4" s="52" t="s">
        <v>11</v>
      </c>
      <c r="C4" s="40"/>
      <c r="D4" s="40"/>
      <c r="E4" s="41"/>
      <c r="F4" s="42"/>
      <c r="G4" s="43"/>
      <c r="H4" s="1"/>
      <c r="I4" s="1"/>
      <c r="J4" s="1"/>
      <c r="K4" s="1"/>
      <c r="L4" s="1"/>
      <c r="M4" s="1"/>
      <c r="N4" s="1"/>
      <c r="O4" s="1"/>
      <c r="P4" s="1"/>
      <c r="Q4" s="1"/>
      <c r="R4" s="1"/>
      <c r="S4" s="1"/>
      <c r="T4" s="1"/>
      <c r="U4" s="1"/>
      <c r="V4" s="1"/>
      <c r="W4" s="1"/>
      <c r="X4" s="1"/>
      <c r="Y4" s="1"/>
      <c r="Z4" s="1"/>
      <c r="AA4" s="1"/>
      <c r="AB4" s="1"/>
      <c r="AC4" s="1"/>
      <c r="AD4" s="1"/>
      <c r="AE4" s="1"/>
      <c r="AF4" s="1"/>
      <c r="AG4" s="1"/>
    </row>
    <row r="5" spans="1:257" ht="408.9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23.10000000000002"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35.1" customHeight="1">
      <c r="A8" s="1"/>
      <c r="B8" s="22" t="s">
        <v>12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4.95" customHeight="1">
      <c r="A9" s="1"/>
      <c r="B9" s="21" t="s">
        <v>13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9" customFormat="1" ht="35.1" customHeight="1">
      <c r="A10" s="8"/>
      <c r="B10" s="11" t="s">
        <v>14</v>
      </c>
      <c r="C10" s="23" t="s">
        <v>15</v>
      </c>
      <c r="D10" s="23" t="s">
        <v>16</v>
      </c>
      <c r="E10" s="24" t="s">
        <v>17</v>
      </c>
      <c r="F10" s="11" t="s">
        <v>0</v>
      </c>
      <c r="G10" s="11" t="s">
        <v>18</v>
      </c>
      <c r="H10" s="11" t="s">
        <v>19</v>
      </c>
      <c r="I10" s="8"/>
      <c r="J10" s="11" t="s">
        <v>0</v>
      </c>
      <c r="K10" s="8"/>
      <c r="L10" s="11" t="s">
        <v>18</v>
      </c>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7" customFormat="1" ht="23.1" customHeight="1">
      <c r="A11" s="6"/>
      <c r="B11" s="3" t="s">
        <v>3</v>
      </c>
      <c r="C11" s="25">
        <v>45292</v>
      </c>
      <c r="D11" s="25">
        <v>45322</v>
      </c>
      <c r="E11" s="26">
        <f>IF(C11=0,0,D11-C11)</f>
        <v>30</v>
      </c>
      <c r="F11" s="2" t="s">
        <v>20</v>
      </c>
      <c r="G11" s="2" t="s">
        <v>21</v>
      </c>
      <c r="H11" s="2"/>
      <c r="J11" s="58" t="s">
        <v>20</v>
      </c>
      <c r="K11" s="6"/>
      <c r="L11" s="12" t="s">
        <v>21</v>
      </c>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7">
      <c r="A12" s="6"/>
      <c r="B12" s="3" t="s">
        <v>22</v>
      </c>
      <c r="C12" s="27">
        <v>45295</v>
      </c>
      <c r="D12" s="27">
        <v>45302</v>
      </c>
      <c r="E12" s="26">
        <f t="shared" ref="E12:E22" si="0">IF(C12=0,0,D12-C12)</f>
        <v>7</v>
      </c>
      <c r="F12" s="2" t="s">
        <v>20</v>
      </c>
      <c r="G12" s="3" t="s">
        <v>23</v>
      </c>
      <c r="H12" s="2"/>
      <c r="J12" s="57" t="s">
        <v>24</v>
      </c>
      <c r="K12" s="6"/>
      <c r="L12" s="13" t="s">
        <v>23</v>
      </c>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3.1" customHeight="1">
      <c r="A13" s="6"/>
      <c r="B13" s="3" t="s">
        <v>25</v>
      </c>
      <c r="C13" s="27">
        <v>45298</v>
      </c>
      <c r="D13" s="27">
        <v>45302</v>
      </c>
      <c r="E13" s="26">
        <f t="shared" si="0"/>
        <v>4</v>
      </c>
      <c r="F13" s="2" t="s">
        <v>20</v>
      </c>
      <c r="G13" s="3" t="s">
        <v>26</v>
      </c>
      <c r="H13" s="2"/>
      <c r="J13" s="59" t="s">
        <v>27</v>
      </c>
      <c r="K13" s="6"/>
      <c r="L13" s="14" t="s">
        <v>26</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3.1" customHeight="1">
      <c r="A14" s="6"/>
      <c r="B14" s="3" t="s">
        <v>28</v>
      </c>
      <c r="C14" s="27">
        <v>45301</v>
      </c>
      <c r="D14" s="27">
        <v>45306</v>
      </c>
      <c r="E14" s="26">
        <f t="shared" si="0"/>
        <v>5</v>
      </c>
      <c r="F14" s="2" t="s">
        <v>20</v>
      </c>
      <c r="G14" s="3" t="s">
        <v>26</v>
      </c>
      <c r="H14" s="2"/>
      <c r="J14" s="9"/>
      <c r="K14" s="6"/>
      <c r="L14" s="10"/>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3.1" customHeight="1">
      <c r="A15" s="6"/>
      <c r="B15" s="3" t="s">
        <v>29</v>
      </c>
      <c r="C15" s="27">
        <v>45304</v>
      </c>
      <c r="D15" s="27">
        <v>45311</v>
      </c>
      <c r="E15" s="26">
        <f t="shared" si="0"/>
        <v>7</v>
      </c>
      <c r="F15" s="2" t="s">
        <v>20</v>
      </c>
      <c r="G15" s="3" t="s">
        <v>26</v>
      </c>
      <c r="H15" s="2"/>
      <c r="I15" s="6"/>
      <c r="K15" s="6"/>
      <c r="L15" s="1"/>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7">
      <c r="A16" s="6"/>
      <c r="B16" s="3" t="s">
        <v>30</v>
      </c>
      <c r="C16" s="27">
        <v>45323</v>
      </c>
      <c r="D16" s="27">
        <v>45351</v>
      </c>
      <c r="E16" s="26">
        <f t="shared" si="0"/>
        <v>28</v>
      </c>
      <c r="F16" s="3" t="s">
        <v>24</v>
      </c>
      <c r="G16" s="3" t="s">
        <v>21</v>
      </c>
      <c r="H16" s="2"/>
      <c r="I16" s="6"/>
      <c r="J16" s="9"/>
      <c r="K16" s="6"/>
      <c r="L16" s="1"/>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7">
      <c r="A17" s="6"/>
      <c r="B17" s="3" t="s">
        <v>31</v>
      </c>
      <c r="C17" s="27">
        <v>45323</v>
      </c>
      <c r="D17" s="25">
        <v>45332</v>
      </c>
      <c r="E17" s="26">
        <f t="shared" si="0"/>
        <v>9</v>
      </c>
      <c r="F17" s="3" t="s">
        <v>24</v>
      </c>
      <c r="G17" s="3" t="s">
        <v>21</v>
      </c>
      <c r="H17" s="2"/>
      <c r="I17" s="6"/>
      <c r="J17" s="1"/>
      <c r="K17" s="6"/>
      <c r="L17" s="1"/>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3.1" customHeight="1">
      <c r="A18" s="6"/>
      <c r="B18" s="3" t="s">
        <v>32</v>
      </c>
      <c r="C18" s="27">
        <v>45324</v>
      </c>
      <c r="D18" s="25">
        <v>45333</v>
      </c>
      <c r="E18" s="26">
        <f t="shared" si="0"/>
        <v>9</v>
      </c>
      <c r="F18" s="3" t="s">
        <v>20</v>
      </c>
      <c r="G18" s="3" t="s">
        <v>21</v>
      </c>
      <c r="H18" s="2"/>
      <c r="I18" s="6"/>
      <c r="J18" s="1"/>
      <c r="K18" s="6"/>
      <c r="L18" s="1"/>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3.1" customHeight="1">
      <c r="A19" s="6"/>
      <c r="B19" s="3" t="s">
        <v>33</v>
      </c>
      <c r="C19" s="27">
        <v>45337</v>
      </c>
      <c r="D19" s="25">
        <v>45347</v>
      </c>
      <c r="E19" s="26">
        <f t="shared" si="0"/>
        <v>10</v>
      </c>
      <c r="F19" s="3" t="s">
        <v>27</v>
      </c>
      <c r="G19" s="3" t="s">
        <v>26</v>
      </c>
      <c r="H19" s="2"/>
      <c r="I19" s="6"/>
      <c r="J19" s="1"/>
      <c r="K19" s="6"/>
      <c r="L19" s="1"/>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3.1" customHeight="1">
      <c r="A20" s="6"/>
      <c r="B20" s="3" t="s">
        <v>34</v>
      </c>
      <c r="C20" s="27">
        <v>45342</v>
      </c>
      <c r="D20" s="25">
        <v>45349</v>
      </c>
      <c r="E20" s="26">
        <f t="shared" si="0"/>
        <v>7</v>
      </c>
      <c r="F20" s="3" t="s">
        <v>27</v>
      </c>
      <c r="G20" s="3" t="s">
        <v>21</v>
      </c>
      <c r="H20" s="2"/>
      <c r="I20" s="6"/>
      <c r="J20" s="1"/>
      <c r="K20" s="6"/>
      <c r="L20" s="1"/>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3.1" customHeight="1">
      <c r="A21" s="6"/>
      <c r="B21" s="3" t="s">
        <v>4</v>
      </c>
      <c r="C21" s="27">
        <v>45352</v>
      </c>
      <c r="D21" s="25">
        <v>45382</v>
      </c>
      <c r="E21" s="26">
        <f t="shared" si="0"/>
        <v>30</v>
      </c>
      <c r="F21" s="3" t="s">
        <v>27</v>
      </c>
      <c r="G21" s="3" t="s">
        <v>21</v>
      </c>
      <c r="H21" s="2"/>
      <c r="I21" s="6"/>
      <c r="J21" s="1"/>
      <c r="K21" s="6"/>
      <c r="L21" s="1"/>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3.1" customHeight="1">
      <c r="A22" s="6"/>
      <c r="B22" s="3" t="s">
        <v>35</v>
      </c>
      <c r="C22" s="27">
        <v>45352</v>
      </c>
      <c r="D22" s="25">
        <v>45356</v>
      </c>
      <c r="E22" s="26">
        <f t="shared" si="0"/>
        <v>4</v>
      </c>
      <c r="F22" s="3" t="s">
        <v>20</v>
      </c>
      <c r="G22" s="3" t="s">
        <v>23</v>
      </c>
      <c r="H22" s="2"/>
      <c r="I22" s="6"/>
      <c r="J22" s="1"/>
      <c r="K22" s="6"/>
      <c r="L22" s="1"/>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3.1" customHeight="1">
      <c r="A23" s="6"/>
      <c r="B23" s="3" t="s">
        <v>36</v>
      </c>
      <c r="C23" s="27">
        <v>45356</v>
      </c>
      <c r="D23" s="25">
        <v>45362</v>
      </c>
      <c r="E23" s="26">
        <f t="shared" ref="E23:E24" si="1">IF(C23=0,0,D23-C23)</f>
        <v>6</v>
      </c>
      <c r="F23" s="3" t="s">
        <v>20</v>
      </c>
      <c r="G23" s="3" t="s">
        <v>21</v>
      </c>
      <c r="H23" s="2"/>
      <c r="I23" s="6"/>
      <c r="J23" s="1"/>
      <c r="K23" s="6"/>
      <c r="L23" s="1"/>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7">
      <c r="A24" s="6"/>
      <c r="B24" s="3" t="s">
        <v>37</v>
      </c>
      <c r="C24" s="27">
        <v>45362</v>
      </c>
      <c r="D24" s="25">
        <v>45370</v>
      </c>
      <c r="E24" s="26">
        <f t="shared" si="1"/>
        <v>8</v>
      </c>
      <c r="F24" s="3" t="s">
        <v>24</v>
      </c>
      <c r="G24" s="3" t="s">
        <v>21</v>
      </c>
      <c r="H24" s="2"/>
      <c r="I24" s="6"/>
      <c r="J24" s="1"/>
      <c r="K24" s="6"/>
      <c r="L24" s="1"/>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3.1" customHeight="1">
      <c r="A25" s="6"/>
      <c r="B25" s="3" t="s">
        <v>38</v>
      </c>
      <c r="C25" s="27">
        <v>45371</v>
      </c>
      <c r="D25" s="25">
        <v>45382</v>
      </c>
      <c r="E25" s="26">
        <f t="shared" ref="E25" si="2">IF(C25=0,0,D25-C25)</f>
        <v>11</v>
      </c>
      <c r="F25" s="3" t="s">
        <v>27</v>
      </c>
      <c r="G25" s="3" t="s">
        <v>21</v>
      </c>
      <c r="H25" s="2"/>
      <c r="I25" s="6"/>
      <c r="J25" s="1"/>
      <c r="K25" s="6"/>
      <c r="L25" s="1"/>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24.95" customHeight="1">
      <c r="A27" s="1"/>
      <c r="B27" s="21" t="s">
        <v>39</v>
      </c>
      <c r="C27" s="1"/>
      <c r="D27" s="1"/>
      <c r="F27" s="65" t="s">
        <v>40</v>
      </c>
      <c r="G27" s="65"/>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s="15" customFormat="1" ht="23.1" customHeight="1">
      <c r="B28" s="38" t="s">
        <v>0</v>
      </c>
      <c r="C28" s="39" t="s">
        <v>41</v>
      </c>
      <c r="D28" s="39" t="s">
        <v>1</v>
      </c>
      <c r="F28" s="30" t="s">
        <v>42</v>
      </c>
      <c r="G28" s="29">
        <v>80000</v>
      </c>
    </row>
    <row r="29" spans="1:257" s="15" customFormat="1" ht="23.1" customHeight="1" thickBot="1">
      <c r="B29" s="58" t="s">
        <v>20</v>
      </c>
      <c r="C29" s="32">
        <f>COUNTIF(F11:F25, "No prazo")</f>
        <v>8</v>
      </c>
      <c r="D29" s="33">
        <f>IFERROR(C29/C32,"")</f>
        <v>0.53333333333333333</v>
      </c>
      <c r="F29" s="54" t="s">
        <v>43</v>
      </c>
      <c r="G29" s="55">
        <v>50000</v>
      </c>
    </row>
    <row r="30" spans="1:257" s="15" customFormat="1" ht="23.1" customHeight="1" thickTop="1" thickBot="1">
      <c r="B30" s="57" t="s">
        <v>24</v>
      </c>
      <c r="C30" s="32">
        <f>COUNTIF(F11:F25, "Precisa de atenção")</f>
        <v>3</v>
      </c>
      <c r="D30" s="33">
        <f>IFERROR(C30/C32,"")</f>
        <v>0.2</v>
      </c>
      <c r="F30" s="53" t="s">
        <v>44</v>
      </c>
      <c r="G30" s="56">
        <f>G28-G29</f>
        <v>30000</v>
      </c>
    </row>
    <row r="31" spans="1:257" s="15" customFormat="1" ht="23.1" customHeight="1" thickBot="1">
      <c r="B31" s="60" t="s">
        <v>27</v>
      </c>
      <c r="C31" s="34">
        <f>COUNTIF(F11:F25, "Atrasada")</f>
        <v>4</v>
      </c>
      <c r="D31" s="35">
        <f>IFERROR(C31/C32,"")</f>
        <v>0.26666666666666666</v>
      </c>
    </row>
    <row r="32" spans="1:257" s="15" customFormat="1" ht="23.1" customHeight="1">
      <c r="B32" s="28" t="s">
        <v>2</v>
      </c>
      <c r="C32" s="36">
        <f>SUM(C29:C31)</f>
        <v>15</v>
      </c>
      <c r="D32" s="37">
        <f>SUM(D29:D31)</f>
        <v>1</v>
      </c>
    </row>
    <row r="33" spans="1:257" s="15" customFormat="1"/>
    <row r="34" spans="1:257" ht="24.95" customHeight="1">
      <c r="A34" s="1"/>
      <c r="B34" s="21" t="s">
        <v>45</v>
      </c>
      <c r="C34" s="1"/>
      <c r="D34" s="1"/>
      <c r="F34" s="44" t="s">
        <v>46</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s="15" customFormat="1" ht="23.1" customHeight="1">
      <c r="B35" s="38" t="s">
        <v>18</v>
      </c>
      <c r="C35" s="39" t="s">
        <v>41</v>
      </c>
      <c r="D35" s="39" t="s">
        <v>1</v>
      </c>
      <c r="F35" s="46" t="s">
        <v>47</v>
      </c>
      <c r="G35" s="29">
        <v>5</v>
      </c>
    </row>
    <row r="36" spans="1:257" s="15" customFormat="1" ht="23.1" customHeight="1">
      <c r="B36" s="12" t="s">
        <v>21</v>
      </c>
      <c r="C36" s="32">
        <f>COUNTIF(G11:G25, "Alta")</f>
        <v>9</v>
      </c>
      <c r="D36" s="33">
        <f>IFERROR(C36/C40,"")</f>
        <v>0.6</v>
      </c>
      <c r="F36" s="45" t="s">
        <v>48</v>
      </c>
      <c r="G36" s="29">
        <v>2</v>
      </c>
    </row>
    <row r="37" spans="1:257" s="15" customFormat="1" ht="27">
      <c r="B37" s="13" t="s">
        <v>23</v>
      </c>
      <c r="C37" s="32">
        <f>COUNTIF(G11:G25, "Média")</f>
        <v>2</v>
      </c>
      <c r="D37" s="33">
        <f>IFERROR(C37/C40,"")</f>
        <v>0.13333333333333333</v>
      </c>
      <c r="F37" s="61" t="s">
        <v>49</v>
      </c>
      <c r="G37" s="29">
        <v>4</v>
      </c>
    </row>
    <row r="38" spans="1:257" s="15" customFormat="1" ht="23.1" customHeight="1">
      <c r="B38" s="14" t="s">
        <v>26</v>
      </c>
      <c r="C38" s="32">
        <f>COUNTIF(G11:G25, "Baixa")</f>
        <v>4</v>
      </c>
      <c r="D38" s="33">
        <f>IFERROR(C38/C40,"")</f>
        <v>0.26666666666666666</v>
      </c>
      <c r="E38" s="1"/>
      <c r="F38" s="1"/>
    </row>
    <row r="39" spans="1:257" s="15" customFormat="1" ht="23.1" customHeight="1" thickBot="1">
      <c r="B39" s="31"/>
      <c r="C39" s="34">
        <f>COUNTIF(G11:G22, "...")</f>
        <v>0</v>
      </c>
      <c r="D39" s="35">
        <f>IFERROR(C39/C40,"")</f>
        <v>0</v>
      </c>
      <c r="E39" s="1"/>
      <c r="F39" s="1"/>
    </row>
    <row r="40" spans="1:257" s="15" customFormat="1" ht="23.1" customHeight="1">
      <c r="B40" s="28" t="s">
        <v>2</v>
      </c>
      <c r="C40" s="36">
        <f>SUM(C36:C39)</f>
        <v>15</v>
      </c>
      <c r="D40" s="37">
        <f>SUM(D36:D39)</f>
        <v>1</v>
      </c>
      <c r="E40" s="1"/>
      <c r="F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ustomFormat="1" ht="50.1" customHeight="1">
      <c r="A42" s="5"/>
      <c r="B42" s="67" t="s">
        <v>50</v>
      </c>
      <c r="C42" s="66"/>
      <c r="D42" s="66"/>
      <c r="E42" s="66"/>
      <c r="F42" s="66"/>
      <c r="G42" s="66"/>
      <c r="H42" s="66"/>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sheetData>
  <mergeCells count="3">
    <mergeCell ref="B42:H42"/>
    <mergeCell ref="B3:D3"/>
    <mergeCell ref="F27:G27"/>
  </mergeCells>
  <phoneticPr fontId="3" type="noConversion"/>
  <conditionalFormatting sqref="B29:B31">
    <cfRule type="containsText" dxfId="47" priority="9" operator="containsText" text="Atrasada">
      <formula>NOT(ISERROR(SEARCH("Atrasado",B29)))</formula>
    </cfRule>
    <cfRule type="containsText" dxfId="46" priority="10" operator="containsText" text="Em espera">
      <formula>NOT(ISERROR(SEARCH("Em espera",B29)))</formula>
    </cfRule>
    <cfRule type="containsText" dxfId="45" priority="11" operator="containsText" text="Concluído">
      <formula>NOT(ISERROR(SEARCH("Concluído",B29)))</formula>
    </cfRule>
    <cfRule type="containsText" dxfId="44" priority="12" operator="containsText" text="Em andamento">
      <formula>NOT(ISERROR(SEARCH("Em andamento",B29)))</formula>
    </cfRule>
    <cfRule type="containsText" dxfId="43" priority="13" operator="containsText" text="Não iniciado">
      <formula>NOT(ISERROR(SEARCH("Não iniciado",B29)))</formula>
    </cfRule>
  </conditionalFormatting>
  <conditionalFormatting sqref="B36:B39">
    <cfRule type="containsText" dxfId="42" priority="22" operator="containsText" text="Baixa">
      <formula>NOT(ISERROR(SEARCH("Baixa",B36)))</formula>
    </cfRule>
    <cfRule type="containsText" dxfId="41" priority="23" operator="containsText" text="Média">
      <formula>NOT(ISERROR(SEARCH("Média",B36)))</formula>
    </cfRule>
    <cfRule type="containsText" dxfId="40" priority="24" operator="containsText" text="Alta">
      <formula>NOT(ISERROR(SEARCH("Alta",B36)))</formula>
    </cfRule>
  </conditionalFormatting>
  <conditionalFormatting sqref="F11:F25">
    <cfRule type="containsText" dxfId="39" priority="1" operator="containsText" text="No prazo">
      <formula>NOT(ISERROR(SEARCH("No prazo",F11)))</formula>
    </cfRule>
    <cfRule type="containsText" dxfId="38" priority="5" operator="containsText" text="Atrasada">
      <formula>NOT(ISERROR(SEARCH("Atrasada",F11)))</formula>
    </cfRule>
    <cfRule type="containsText" dxfId="37" priority="6" operator="containsText" text="Precisa de atenção">
      <formula>NOT(ISERROR(SEARCH("Precisa de atenção",F11)))</formula>
    </cfRule>
    <cfRule type="containsText" dxfId="36" priority="7" operator="containsText" text="Em andamento">
      <formula>NOT(ISERROR(SEARCH("Em andamento",F11)))</formula>
    </cfRule>
    <cfRule type="containsText" dxfId="35" priority="8" operator="containsText" text="Não iniciado">
      <formula>NOT(ISERROR(SEARCH("Não iniciado",F11)))</formula>
    </cfRule>
  </conditionalFormatting>
  <conditionalFormatting sqref="G11:G25">
    <cfRule type="containsText" dxfId="34" priority="2" operator="containsText" text="Baixa">
      <formula>NOT(ISERROR(SEARCH("Baixa",G11)))</formula>
    </cfRule>
    <cfRule type="containsText" dxfId="33" priority="3" operator="containsText" text="Média">
      <formula>NOT(ISERROR(SEARCH("Média",G11)))</formula>
    </cfRule>
    <cfRule type="containsText" dxfId="32" priority="4" operator="containsText" text="Alta">
      <formula>NOT(ISERROR(SEARCH("Alta",G11)))</formula>
    </cfRule>
  </conditionalFormatting>
  <conditionalFormatting sqref="J11:J14 J16">
    <cfRule type="containsText" dxfId="31" priority="48" operator="containsText" text="No prazo">
      <formula>NOT(ISERROR(SEARCH("No prazo",J11)))</formula>
    </cfRule>
    <cfRule type="containsText" dxfId="30" priority="68" operator="containsText" text="Atrasada">
      <formula>NOT(ISERROR(SEARCH("Atrasada",J11)))</formula>
    </cfRule>
    <cfRule type="containsText" dxfId="29" priority="69" operator="containsText" text="Precisa de atenção">
      <formula>NOT(ISERROR(SEARCH("Precisa de atenção",J11)))</formula>
    </cfRule>
    <cfRule type="containsText" dxfId="28" priority="70" operator="containsText" text="Em andamento">
      <formula>NOT(ISERROR(SEARCH("Em andamento",J11)))</formula>
    </cfRule>
    <cfRule type="containsText" dxfId="27" priority="71" operator="containsText" text="Não iniciado">
      <formula>NOT(ISERROR(SEARCH("Não iniciado",J11)))</formula>
    </cfRule>
  </conditionalFormatting>
  <conditionalFormatting sqref="L11:L14">
    <cfRule type="containsText" dxfId="26" priority="49" operator="containsText" text="Baixa">
      <formula>NOT(ISERROR(SEARCH("Baixa",L11)))</formula>
    </cfRule>
    <cfRule type="containsText" dxfId="25" priority="50" operator="containsText" text="Média">
      <formula>NOT(ISERROR(SEARCH("Média",L11)))</formula>
    </cfRule>
    <cfRule type="containsText" dxfId="24" priority="51" operator="containsText" text="Alta">
      <formula>NOT(ISERROR(SEARCH("Alta",L11)))</formula>
    </cfRule>
  </conditionalFormatting>
  <dataValidations count="2">
    <dataValidation type="list" allowBlank="1" showInputMessage="1" showErrorMessage="1" sqref="G11:G25" xr:uid="{00000000-0002-0000-0000-000000000000}">
      <formula1>$L$11:$L$14</formula1>
    </dataValidation>
    <dataValidation type="list" allowBlank="1" showInputMessage="1" showErrorMessage="1" sqref="F11:F25" xr:uid="{00000000-0002-0000-0000-000001000000}">
      <formula1>$J$11:$J$16</formula1>
    </dataValidation>
  </dataValidations>
  <hyperlinks>
    <hyperlink ref="B42:H42" r:id="rId1" display="CLIQUE AQUI PARA CRIAR NO SMARTSHEET" xr:uid="{00000000-0004-0000-0000-000000000000}"/>
  </hyperlinks>
  <pageMargins left="0.3" right="0.3" top="0.3" bottom="0.3" header="0" footer="0"/>
  <pageSetup scale="66"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JU1016"/>
  <sheetViews>
    <sheetView showGridLines="0" workbookViewId="0">
      <pane ySplit="1" topLeftCell="A26" activePane="bottomLeft" state="frozen"/>
      <selection pane="bottomLeft" activeCell="D58" sqref="D58"/>
    </sheetView>
  </sheetViews>
  <sheetFormatPr defaultColWidth="11" defaultRowHeight="13.5"/>
  <cols>
    <col min="1" max="1" width="3.375" style="5" customWidth="1"/>
    <col min="2" max="2" width="35.875" style="5" customWidth="1"/>
    <col min="3" max="4" width="10.875" style="5" customWidth="1"/>
    <col min="5" max="7" width="15.875" style="5" customWidth="1"/>
    <col min="8" max="8" width="50.875" style="5" customWidth="1"/>
    <col min="9" max="9" width="3.375" style="5" customWidth="1"/>
    <col min="10" max="10" width="15.875" style="5" customWidth="1"/>
    <col min="11" max="11" width="3.375" style="5" customWidth="1"/>
    <col min="12" max="12" width="12.875" style="5" customWidth="1"/>
    <col min="13" max="13" width="3.375" style="5" customWidth="1"/>
    <col min="14" max="16" width="11" style="5"/>
    <col min="17" max="17" width="9" style="5" customWidth="1"/>
    <col min="18" max="16384" width="11" style="5"/>
  </cols>
  <sheetData>
    <row r="1" spans="1:257" s="9" customFormat="1" ht="50.1" customHeight="1">
      <c r="B1" s="48" t="s">
        <v>6</v>
      </c>
    </row>
    <row r="2" spans="1:257" s="20" customFormat="1" ht="33">
      <c r="A2" s="16"/>
      <c r="B2" s="17" t="s">
        <v>7</v>
      </c>
      <c r="C2" s="17"/>
      <c r="D2" s="17"/>
      <c r="E2" s="18" t="s">
        <v>8</v>
      </c>
      <c r="F2" s="19" t="s">
        <v>9</v>
      </c>
      <c r="G2" s="18" t="s">
        <v>10</v>
      </c>
      <c r="H2" s="16"/>
      <c r="I2" s="16"/>
      <c r="J2" s="16"/>
      <c r="K2" s="16"/>
      <c r="L2" s="16"/>
      <c r="M2" s="16"/>
      <c r="N2" s="16"/>
      <c r="O2" s="16"/>
      <c r="P2" s="16"/>
      <c r="Q2" s="16"/>
      <c r="R2" s="16"/>
      <c r="S2" s="16"/>
      <c r="T2" s="16"/>
      <c r="U2" s="16"/>
      <c r="V2" s="16"/>
      <c r="W2" s="16"/>
      <c r="X2" s="16"/>
      <c r="Y2" s="16"/>
      <c r="Z2" s="16"/>
      <c r="AA2" s="16"/>
      <c r="AB2" s="16"/>
      <c r="AC2" s="16"/>
      <c r="AD2" s="16"/>
      <c r="AE2" s="16"/>
      <c r="AF2" s="16"/>
      <c r="AG2" s="16"/>
    </row>
    <row r="3" spans="1:257" ht="41.25" thickBot="1">
      <c r="A3" s="1"/>
      <c r="B3" s="62"/>
      <c r="C3" s="63"/>
      <c r="D3" s="64"/>
      <c r="E3" s="50"/>
      <c r="F3" s="50"/>
      <c r="G3" s="51"/>
      <c r="H3" s="47" t="s">
        <v>51</v>
      </c>
      <c r="I3" s="1"/>
      <c r="J3" s="1"/>
      <c r="K3" s="1"/>
      <c r="L3" s="1"/>
      <c r="M3" s="1"/>
      <c r="N3" s="1"/>
      <c r="O3" s="1"/>
      <c r="P3" s="1"/>
      <c r="Q3" s="1"/>
      <c r="R3" s="1"/>
      <c r="S3" s="1"/>
      <c r="T3" s="1"/>
      <c r="U3" s="1"/>
      <c r="V3" s="1"/>
      <c r="W3" s="1"/>
      <c r="X3" s="1"/>
      <c r="Y3" s="1"/>
      <c r="Z3" s="1"/>
      <c r="AA3" s="1"/>
      <c r="AB3" s="1"/>
      <c r="AC3" s="1"/>
      <c r="AD3" s="1"/>
      <c r="AE3" s="1"/>
      <c r="AF3" s="1"/>
      <c r="AG3" s="1"/>
    </row>
    <row r="4" spans="1:257" ht="35.1" customHeight="1">
      <c r="A4" s="1"/>
      <c r="B4" s="52" t="s">
        <v>11</v>
      </c>
      <c r="C4" s="40"/>
      <c r="D4" s="40"/>
      <c r="E4" s="41"/>
      <c r="F4" s="42"/>
      <c r="G4" s="43"/>
      <c r="H4" s="1"/>
      <c r="I4" s="1"/>
      <c r="J4" s="1"/>
      <c r="K4" s="1"/>
      <c r="L4" s="1"/>
      <c r="M4" s="1"/>
      <c r="N4" s="1"/>
      <c r="O4" s="1"/>
      <c r="P4" s="1"/>
      <c r="Q4" s="1"/>
      <c r="R4" s="1"/>
      <c r="S4" s="1"/>
      <c r="T4" s="1"/>
      <c r="U4" s="1"/>
      <c r="V4" s="1"/>
      <c r="W4" s="1"/>
      <c r="X4" s="1"/>
      <c r="Y4" s="1"/>
      <c r="Z4" s="1"/>
      <c r="AA4" s="1"/>
      <c r="AB4" s="1"/>
      <c r="AC4" s="1"/>
      <c r="AD4" s="1"/>
      <c r="AE4" s="1"/>
      <c r="AF4" s="1"/>
      <c r="AG4" s="1"/>
    </row>
    <row r="5" spans="1:257" ht="408.9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23.10000000000002"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35.1" customHeight="1">
      <c r="A8" s="1"/>
      <c r="B8" s="22" t="s">
        <v>12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4.95" customHeight="1">
      <c r="A9" s="1"/>
      <c r="B9" s="21" t="s">
        <v>13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9" customFormat="1" ht="35.1" customHeight="1">
      <c r="A10" s="8"/>
      <c r="B10" s="11" t="s">
        <v>14</v>
      </c>
      <c r="C10" s="23" t="s">
        <v>15</v>
      </c>
      <c r="D10" s="23" t="s">
        <v>16</v>
      </c>
      <c r="E10" s="24" t="s">
        <v>17</v>
      </c>
      <c r="F10" s="11" t="s">
        <v>0</v>
      </c>
      <c r="G10" s="11" t="s">
        <v>18</v>
      </c>
      <c r="H10" s="11" t="s">
        <v>19</v>
      </c>
      <c r="I10" s="8"/>
      <c r="J10" s="11" t="s">
        <v>0</v>
      </c>
      <c r="K10" s="8"/>
      <c r="L10" s="11" t="s">
        <v>18</v>
      </c>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7" customFormat="1" ht="23.1" customHeight="1">
      <c r="A11" s="6"/>
      <c r="B11" s="3" t="s">
        <v>52</v>
      </c>
      <c r="C11" s="25"/>
      <c r="D11" s="25"/>
      <c r="E11" s="26">
        <f>IF(C11=0,0,D11-C11)</f>
        <v>0</v>
      </c>
      <c r="F11" s="2"/>
      <c r="G11" s="2"/>
      <c r="H11" s="2"/>
      <c r="J11" s="58" t="s">
        <v>20</v>
      </c>
      <c r="K11" s="6"/>
      <c r="L11" s="12" t="s">
        <v>21</v>
      </c>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7">
      <c r="A12" s="6"/>
      <c r="B12" s="3" t="s">
        <v>22</v>
      </c>
      <c r="C12" s="27"/>
      <c r="D12" s="27"/>
      <c r="E12" s="26">
        <f t="shared" ref="E12:E25" si="0">IF(C12=0,0,D12-C12)</f>
        <v>0</v>
      </c>
      <c r="F12" s="2"/>
      <c r="G12" s="3"/>
      <c r="H12" s="2"/>
      <c r="J12" s="57" t="s">
        <v>24</v>
      </c>
      <c r="K12" s="6"/>
      <c r="L12" s="13" t="s">
        <v>23</v>
      </c>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3.1" customHeight="1">
      <c r="A13" s="6"/>
      <c r="B13" s="3" t="s">
        <v>25</v>
      </c>
      <c r="C13" s="27"/>
      <c r="D13" s="27"/>
      <c r="E13" s="26">
        <f t="shared" si="0"/>
        <v>0</v>
      </c>
      <c r="F13" s="2"/>
      <c r="G13" s="3"/>
      <c r="H13" s="2"/>
      <c r="J13" s="59" t="s">
        <v>27</v>
      </c>
      <c r="K13" s="6"/>
      <c r="L13" s="14" t="s">
        <v>26</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3.1" customHeight="1">
      <c r="A14" s="6"/>
      <c r="B14" s="3" t="s">
        <v>28</v>
      </c>
      <c r="C14" s="27"/>
      <c r="D14" s="27"/>
      <c r="E14" s="26">
        <f t="shared" si="0"/>
        <v>0</v>
      </c>
      <c r="F14" s="2"/>
      <c r="G14" s="3"/>
      <c r="H14" s="2"/>
      <c r="J14" s="9"/>
      <c r="K14" s="6"/>
      <c r="L14" s="10"/>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3.1" customHeight="1">
      <c r="A15" s="6"/>
      <c r="B15" s="3" t="s">
        <v>29</v>
      </c>
      <c r="C15" s="27"/>
      <c r="D15" s="27"/>
      <c r="E15" s="26">
        <f t="shared" si="0"/>
        <v>0</v>
      </c>
      <c r="F15" s="2"/>
      <c r="G15" s="3"/>
      <c r="H15" s="2"/>
      <c r="I15" s="6"/>
      <c r="K15" s="6"/>
      <c r="L15" s="1"/>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3.1" customHeight="1">
      <c r="A16" s="6"/>
      <c r="B16" s="3" t="s">
        <v>52</v>
      </c>
      <c r="C16" s="27"/>
      <c r="D16" s="27"/>
      <c r="E16" s="26">
        <f t="shared" si="0"/>
        <v>0</v>
      </c>
      <c r="F16" s="3"/>
      <c r="G16" s="3"/>
      <c r="H16" s="2"/>
      <c r="I16" s="6"/>
      <c r="J16" s="9"/>
      <c r="K16" s="6"/>
      <c r="L16" s="1"/>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3.1" customHeight="1">
      <c r="A17" s="6"/>
      <c r="B17" s="3" t="s">
        <v>31</v>
      </c>
      <c r="C17" s="27"/>
      <c r="D17" s="25"/>
      <c r="E17" s="26">
        <f t="shared" si="0"/>
        <v>0</v>
      </c>
      <c r="F17" s="3"/>
      <c r="G17" s="3"/>
      <c r="H17" s="2"/>
      <c r="I17" s="6"/>
      <c r="J17" s="1"/>
      <c r="K17" s="6"/>
      <c r="L17" s="1"/>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3.1" customHeight="1">
      <c r="A18" s="6"/>
      <c r="B18" s="3" t="s">
        <v>32</v>
      </c>
      <c r="C18" s="27"/>
      <c r="D18" s="25"/>
      <c r="E18" s="26">
        <f t="shared" si="0"/>
        <v>0</v>
      </c>
      <c r="F18" s="3"/>
      <c r="G18" s="3"/>
      <c r="H18" s="2"/>
      <c r="I18" s="6"/>
      <c r="J18" s="1"/>
      <c r="K18" s="6"/>
      <c r="L18" s="1"/>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3.1" customHeight="1">
      <c r="A19" s="6"/>
      <c r="B19" s="3" t="s">
        <v>33</v>
      </c>
      <c r="C19" s="27"/>
      <c r="D19" s="25"/>
      <c r="E19" s="26">
        <f t="shared" si="0"/>
        <v>0</v>
      </c>
      <c r="F19" s="3"/>
      <c r="G19" s="3"/>
      <c r="H19" s="2"/>
      <c r="I19" s="6"/>
      <c r="J19" s="1"/>
      <c r="K19" s="6"/>
      <c r="L19" s="1"/>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3.1" customHeight="1">
      <c r="A20" s="6"/>
      <c r="B20" s="3" t="s">
        <v>34</v>
      </c>
      <c r="C20" s="27"/>
      <c r="D20" s="25"/>
      <c r="E20" s="26">
        <f t="shared" si="0"/>
        <v>0</v>
      </c>
      <c r="F20" s="3"/>
      <c r="G20" s="3"/>
      <c r="H20" s="2"/>
      <c r="I20" s="6"/>
      <c r="J20" s="1"/>
      <c r="K20" s="6"/>
      <c r="L20" s="1"/>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3.1" customHeight="1">
      <c r="A21" s="6"/>
      <c r="B21" s="3" t="s">
        <v>52</v>
      </c>
      <c r="C21" s="27"/>
      <c r="D21" s="25"/>
      <c r="E21" s="26">
        <f t="shared" si="0"/>
        <v>0</v>
      </c>
      <c r="F21" s="3"/>
      <c r="G21" s="3"/>
      <c r="H21" s="2"/>
      <c r="I21" s="6"/>
      <c r="J21" s="1"/>
      <c r="K21" s="6"/>
      <c r="L21" s="1"/>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3.1" customHeight="1">
      <c r="A22" s="6"/>
      <c r="B22" s="3" t="s">
        <v>35</v>
      </c>
      <c r="C22" s="27"/>
      <c r="D22" s="25"/>
      <c r="E22" s="26">
        <f t="shared" si="0"/>
        <v>0</v>
      </c>
      <c r="F22" s="3"/>
      <c r="G22" s="3"/>
      <c r="H22" s="2"/>
      <c r="I22" s="6"/>
      <c r="J22" s="1"/>
      <c r="K22" s="6"/>
      <c r="L22" s="1"/>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3.1" customHeight="1">
      <c r="A23" s="6"/>
      <c r="B23" s="3" t="s">
        <v>36</v>
      </c>
      <c r="C23" s="27"/>
      <c r="D23" s="25"/>
      <c r="E23" s="26">
        <f t="shared" si="0"/>
        <v>0</v>
      </c>
      <c r="F23" s="3"/>
      <c r="G23" s="3"/>
      <c r="H23" s="2"/>
      <c r="I23" s="6"/>
      <c r="J23" s="1"/>
      <c r="K23" s="6"/>
      <c r="L23" s="1"/>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3.1" customHeight="1">
      <c r="A24" s="6"/>
      <c r="B24" s="3" t="s">
        <v>37</v>
      </c>
      <c r="C24" s="27"/>
      <c r="D24" s="25"/>
      <c r="E24" s="26">
        <f t="shared" si="0"/>
        <v>0</v>
      </c>
      <c r="F24" s="3"/>
      <c r="G24" s="3"/>
      <c r="H24" s="2"/>
      <c r="I24" s="6"/>
      <c r="J24" s="1"/>
      <c r="K24" s="6"/>
      <c r="L24" s="1"/>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3.1" customHeight="1">
      <c r="A25" s="6"/>
      <c r="B25" s="3" t="s">
        <v>38</v>
      </c>
      <c r="C25" s="27"/>
      <c r="D25" s="25"/>
      <c r="E25" s="26">
        <f t="shared" si="0"/>
        <v>0</v>
      </c>
      <c r="F25" s="3"/>
      <c r="G25" s="3"/>
      <c r="H25" s="2"/>
      <c r="I25" s="6"/>
      <c r="J25" s="1"/>
      <c r="K25" s="6"/>
      <c r="L25" s="1"/>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24.95" customHeight="1">
      <c r="A27" s="1"/>
      <c r="B27" s="21" t="s">
        <v>39</v>
      </c>
      <c r="C27" s="1"/>
      <c r="D27" s="1"/>
      <c r="F27" s="65" t="s">
        <v>40</v>
      </c>
      <c r="G27" s="65"/>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s="15" customFormat="1" ht="23.1" customHeight="1">
      <c r="B28" s="38" t="s">
        <v>0</v>
      </c>
      <c r="C28" s="39" t="s">
        <v>41</v>
      </c>
      <c r="D28" s="39" t="s">
        <v>1</v>
      </c>
      <c r="F28" s="30" t="s">
        <v>42</v>
      </c>
      <c r="G28" s="29"/>
    </row>
    <row r="29" spans="1:257" s="15" customFormat="1" ht="23.1" customHeight="1" thickBot="1">
      <c r="B29" s="58" t="s">
        <v>20</v>
      </c>
      <c r="C29" s="32">
        <f>COUNTIF(F11:F25, "No prazo")</f>
        <v>0</v>
      </c>
      <c r="D29" s="33" t="str">
        <f>IFERROR(C29/C32,"")</f>
        <v/>
      </c>
      <c r="F29" s="54" t="s">
        <v>43</v>
      </c>
      <c r="G29" s="55"/>
    </row>
    <row r="30" spans="1:257" s="15" customFormat="1" ht="23.1" customHeight="1" thickTop="1" thickBot="1">
      <c r="B30" s="57" t="s">
        <v>24</v>
      </c>
      <c r="C30" s="32">
        <f>COUNTIF(F11:F25, "Precisa de atenção")</f>
        <v>0</v>
      </c>
      <c r="D30" s="33" t="str">
        <f>IFERROR(C30/C32,"")</f>
        <v/>
      </c>
      <c r="F30" s="53" t="s">
        <v>44</v>
      </c>
      <c r="G30" s="56">
        <f>G28-G29</f>
        <v>0</v>
      </c>
    </row>
    <row r="31" spans="1:257" s="15" customFormat="1" ht="23.1" customHeight="1" thickBot="1">
      <c r="B31" s="60" t="s">
        <v>27</v>
      </c>
      <c r="C31" s="34">
        <f>COUNTIF(F11:F25, "Atrasada")</f>
        <v>0</v>
      </c>
      <c r="D31" s="35" t="str">
        <f>IFERROR(C31/C32,"")</f>
        <v/>
      </c>
    </row>
    <row r="32" spans="1:257" s="15" customFormat="1" ht="23.1" customHeight="1">
      <c r="B32" s="28" t="s">
        <v>2</v>
      </c>
      <c r="C32" s="36">
        <f>SUM(C29:C31)</f>
        <v>0</v>
      </c>
      <c r="D32" s="37">
        <f>SUM(D29:D31)</f>
        <v>0</v>
      </c>
    </row>
    <row r="33" spans="1:257" s="15" customFormat="1"/>
    <row r="34" spans="1:257" ht="24.95" customHeight="1">
      <c r="A34" s="1"/>
      <c r="B34" s="21" t="s">
        <v>45</v>
      </c>
      <c r="C34" s="1"/>
      <c r="D34" s="1"/>
      <c r="F34" s="44" t="s">
        <v>46</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s="15" customFormat="1" ht="23.1" customHeight="1">
      <c r="B35" s="38" t="s">
        <v>18</v>
      </c>
      <c r="C35" s="39" t="s">
        <v>41</v>
      </c>
      <c r="D35" s="39" t="s">
        <v>1</v>
      </c>
      <c r="F35" s="46" t="s">
        <v>47</v>
      </c>
      <c r="G35" s="29"/>
    </row>
    <row r="36" spans="1:257" s="15" customFormat="1" ht="23.1" customHeight="1">
      <c r="B36" s="12" t="s">
        <v>21</v>
      </c>
      <c r="C36" s="32">
        <f>COUNTIF(G11:G25, "Alta")</f>
        <v>0</v>
      </c>
      <c r="D36" s="33" t="str">
        <f>IFERROR(C36/C40,"")</f>
        <v/>
      </c>
      <c r="F36" s="45" t="s">
        <v>48</v>
      </c>
      <c r="G36" s="29"/>
    </row>
    <row r="37" spans="1:257" s="15" customFormat="1" ht="27">
      <c r="B37" s="13" t="s">
        <v>23</v>
      </c>
      <c r="C37" s="32">
        <f>COUNTIF(G11:G25, "Média")</f>
        <v>0</v>
      </c>
      <c r="D37" s="33" t="str">
        <f>IFERROR(C37/C40,"")</f>
        <v/>
      </c>
      <c r="F37" s="61" t="s">
        <v>49</v>
      </c>
      <c r="G37" s="29"/>
    </row>
    <row r="38" spans="1:257" s="15" customFormat="1" ht="23.1" customHeight="1">
      <c r="B38" s="14" t="s">
        <v>26</v>
      </c>
      <c r="C38" s="32">
        <f>COUNTIF(G11:G25, "Baixa")</f>
        <v>0</v>
      </c>
      <c r="D38" s="33" t="str">
        <f>IFERROR(C38/C40,"")</f>
        <v/>
      </c>
      <c r="E38" s="1"/>
      <c r="F38" s="1"/>
    </row>
    <row r="39" spans="1:257" s="15" customFormat="1" ht="23.1" customHeight="1" thickBot="1">
      <c r="B39" s="31"/>
      <c r="C39" s="34">
        <f>COUNTIF(G11:G22, "...")</f>
        <v>0</v>
      </c>
      <c r="D39" s="35" t="str">
        <f>IFERROR(C39/C40,"")</f>
        <v/>
      </c>
      <c r="E39" s="1"/>
      <c r="F39" s="1"/>
    </row>
    <row r="40" spans="1:257" s="15" customFormat="1" ht="23.1" customHeight="1">
      <c r="B40" s="28" t="s">
        <v>2</v>
      </c>
      <c r="C40" s="36">
        <f>SUM(C36:C39)</f>
        <v>0</v>
      </c>
      <c r="D40" s="37">
        <f>SUM(D36:D39)</f>
        <v>0</v>
      </c>
      <c r="E40" s="1"/>
      <c r="F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sheetData>
  <mergeCells count="2">
    <mergeCell ref="B3:D3"/>
    <mergeCell ref="F27:G27"/>
  </mergeCells>
  <phoneticPr fontId="19" type="noConversion"/>
  <conditionalFormatting sqref="B29:B31">
    <cfRule type="containsText" dxfId="23" priority="9" operator="containsText" text="Atrasada">
      <formula>NOT(ISERROR(SEARCH("Atrasado",B29)))</formula>
    </cfRule>
    <cfRule type="containsText" dxfId="22" priority="10" operator="containsText" text="Em espera">
      <formula>NOT(ISERROR(SEARCH("Em espera",B29)))</formula>
    </cfRule>
    <cfRule type="containsText" dxfId="21" priority="11" operator="containsText" text="Concluído">
      <formula>NOT(ISERROR(SEARCH("Concluído",B29)))</formula>
    </cfRule>
    <cfRule type="containsText" dxfId="20" priority="12" operator="containsText" text="Em andamento">
      <formula>NOT(ISERROR(SEARCH("Em andamento",B29)))</formula>
    </cfRule>
    <cfRule type="containsText" dxfId="19" priority="13" operator="containsText" text="Não iniciado">
      <formula>NOT(ISERROR(SEARCH("Não iniciado",B29)))</formula>
    </cfRule>
  </conditionalFormatting>
  <conditionalFormatting sqref="B36:B39">
    <cfRule type="containsText" dxfId="18" priority="14" operator="containsText" text="Baixa">
      <formula>NOT(ISERROR(SEARCH("Baixa",B36)))</formula>
    </cfRule>
    <cfRule type="containsText" dxfId="17" priority="15" operator="containsText" text="Média">
      <formula>NOT(ISERROR(SEARCH("Média",B36)))</formula>
    </cfRule>
    <cfRule type="containsText" dxfId="16" priority="16" operator="containsText" text="Alta">
      <formula>NOT(ISERROR(SEARCH("Alta",B36)))</formula>
    </cfRule>
  </conditionalFormatting>
  <conditionalFormatting sqref="F11:F25">
    <cfRule type="containsText" dxfId="15" priority="1" operator="containsText" text="No prazo">
      <formula>NOT(ISERROR(SEARCH("No prazo",F11)))</formula>
    </cfRule>
    <cfRule type="containsText" dxfId="14" priority="5" operator="containsText" text="Atrasada">
      <formula>NOT(ISERROR(SEARCH("Atrasada",F11)))</formula>
    </cfRule>
    <cfRule type="containsText" dxfId="13" priority="6" operator="containsText" text="Precisa de atenção">
      <formula>NOT(ISERROR(SEARCH("Precisa de atenção",F11)))</formula>
    </cfRule>
    <cfRule type="containsText" dxfId="12" priority="7" operator="containsText" text="Em andamento">
      <formula>NOT(ISERROR(SEARCH("Em andamento",F11)))</formula>
    </cfRule>
    <cfRule type="containsText" dxfId="11" priority="8" operator="containsText" text="Não iniciado">
      <formula>NOT(ISERROR(SEARCH("Não iniciado",F11)))</formula>
    </cfRule>
  </conditionalFormatting>
  <conditionalFormatting sqref="G11:G25">
    <cfRule type="containsText" dxfId="10" priority="2" operator="containsText" text="Baixa">
      <formula>NOT(ISERROR(SEARCH("Baixa",G11)))</formula>
    </cfRule>
    <cfRule type="containsText" dxfId="9" priority="3" operator="containsText" text="Média">
      <formula>NOT(ISERROR(SEARCH("Média",G11)))</formula>
    </cfRule>
    <cfRule type="containsText" dxfId="8" priority="4" operator="containsText" text="Alta">
      <formula>NOT(ISERROR(SEARCH("Alta",G11)))</formula>
    </cfRule>
  </conditionalFormatting>
  <conditionalFormatting sqref="J11:J14 J16">
    <cfRule type="containsText" dxfId="7" priority="17" operator="containsText" text="No prazo">
      <formula>NOT(ISERROR(SEARCH("No prazo",J11)))</formula>
    </cfRule>
    <cfRule type="containsText" dxfId="6" priority="21" operator="containsText" text="Atrasada">
      <formula>NOT(ISERROR(SEARCH("Atrasada",J11)))</formula>
    </cfRule>
    <cfRule type="containsText" dxfId="5" priority="22" operator="containsText" text="Precisa de atenção">
      <formula>NOT(ISERROR(SEARCH("Precisa de atenção",J11)))</formula>
    </cfRule>
    <cfRule type="containsText" dxfId="4" priority="23" operator="containsText" text="Em andamento">
      <formula>NOT(ISERROR(SEARCH("Em andamento",J11)))</formula>
    </cfRule>
    <cfRule type="containsText" dxfId="3" priority="24" operator="containsText" text="Não iniciado">
      <formula>NOT(ISERROR(SEARCH("Não iniciado",J11)))</formula>
    </cfRule>
  </conditionalFormatting>
  <conditionalFormatting sqref="L11:L14">
    <cfRule type="containsText" dxfId="2" priority="18" operator="containsText" text="Baixa">
      <formula>NOT(ISERROR(SEARCH("Baixa",L11)))</formula>
    </cfRule>
    <cfRule type="containsText" dxfId="1" priority="19" operator="containsText" text="Média">
      <formula>NOT(ISERROR(SEARCH("Média",L11)))</formula>
    </cfRule>
    <cfRule type="containsText" dxfId="0" priority="20" operator="containsText" text="Alta">
      <formula>NOT(ISERROR(SEARCH("Alta",L11)))</formula>
    </cfRule>
  </conditionalFormatting>
  <dataValidations count="2">
    <dataValidation type="list" allowBlank="1" showInputMessage="1" showErrorMessage="1" sqref="F11:F25" xr:uid="{00000000-0002-0000-0100-000000000000}">
      <formula1>$J$11:$J$16</formula1>
    </dataValidation>
    <dataValidation type="list" allowBlank="1" showInputMessage="1" showErrorMessage="1" sqref="G11:G25" xr:uid="{00000000-0002-0000-0100-000001000000}">
      <formula1>$L$11:$L$14</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W47" sqref="W47"/>
    </sheetView>
  </sheetViews>
  <sheetFormatPr defaultColWidth="10.875" defaultRowHeight="15"/>
  <cols>
    <col min="1" max="1" width="3.375" style="49" customWidth="1"/>
    <col min="2" max="2" width="88.375" style="49" customWidth="1"/>
    <col min="3" max="16384" width="10.875" style="49"/>
  </cols>
  <sheetData>
    <row r="1" spans="2:2" ht="20.100000000000001" customHeight="1"/>
    <row r="2" spans="2:2" ht="105" customHeight="1">
      <c r="B2" s="4" t="s">
        <v>5</v>
      </c>
    </row>
  </sheetData>
  <phoneticPr fontId="19"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Roteiro trimestral de projetos</vt:lpstr>
      <vt:lpstr>EM BRANCO - Roteiro trimestral </vt:lpstr>
      <vt:lpstr>– Aviso de isenção de responsab</vt:lpstr>
      <vt:lpstr>'EM BRANCO - Roteiro trimestral '!Print_Area</vt:lpstr>
      <vt:lpstr>'Roteiro trimestral de projetos'!Print_Area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2023-12-18T22:02:52Z</dcterms:modified>
</cp:coreProperties>
</file>