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5" documentId="13_ncr:1_{37A3F975-45C8-4FA6-8393-1FED38993E63}" xr6:coauthVersionLast="47" xr6:coauthVersionMax="47" xr10:uidLastSave="{733C655C-1425-4CCA-8200-E400969B037A}"/>
  <bookViews>
    <workbookView xWindow="-120" yWindow="-120" windowWidth="20730" windowHeight="11160" tabRatio="805" xr2:uid="{00000000-000D-0000-FFFF-FFFF00000000}"/>
  </bookViews>
  <sheets>
    <sheet name="Alcance" sheetId="8" r:id="rId1"/>
    <sheet name="Visitas" sheetId="9" r:id="rId2"/>
    <sheet name="Leads" sheetId="11" r:id="rId3"/>
    <sheet name="Clientes" sheetId="13" r:id="rId4"/>
    <sheet name="Taxas de conversão" sheetId="14" r:id="rId5"/>
    <sheet name="Alcance - EXEMPLO" sheetId="3" r:id="rId6"/>
    <sheet name="Visitas - EXEMPLO" sheetId="4" r:id="rId7"/>
    <sheet name="Leads - EXEMPLO" sheetId="10" r:id="rId8"/>
    <sheet name="Clientes - EXEMPLO" sheetId="12" r:id="rId9"/>
    <sheet name="Taxas de conversão - EXEMPLO" sheetId="7" r:id="rId10"/>
    <sheet name="– Aviso de isenção de responsab" sheetId="2" r:id="rId1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7" i="13" l="1"/>
  <c r="N14" i="13"/>
  <c r="M14" i="13"/>
  <c r="L14" i="13"/>
  <c r="K14" i="13"/>
  <c r="J14" i="13"/>
  <c r="I14" i="13"/>
  <c r="H14" i="13"/>
  <c r="G14" i="13"/>
  <c r="F14" i="13"/>
  <c r="E14" i="13"/>
  <c r="D14" i="13"/>
  <c r="C14" i="13"/>
  <c r="N13" i="13"/>
  <c r="N18" i="13"/>
  <c r="M13" i="13"/>
  <c r="M6" i="14"/>
  <c r="L13" i="13"/>
  <c r="L18" i="13"/>
  <c r="K13" i="13"/>
  <c r="K18" i="13"/>
  <c r="J13" i="13"/>
  <c r="J18" i="13"/>
  <c r="I13" i="13"/>
  <c r="H13" i="13"/>
  <c r="H18" i="13"/>
  <c r="G13" i="13"/>
  <c r="G18" i="13"/>
  <c r="F13" i="13"/>
  <c r="F18" i="13"/>
  <c r="E13" i="13"/>
  <c r="D13" i="13"/>
  <c r="D18" i="13"/>
  <c r="C13" i="13"/>
  <c r="C18" i="13"/>
  <c r="N12" i="13"/>
  <c r="M12" i="13"/>
  <c r="L12" i="13"/>
  <c r="K12" i="13"/>
  <c r="J12" i="13"/>
  <c r="I12" i="13"/>
  <c r="H12" i="13"/>
  <c r="G12" i="13"/>
  <c r="F12" i="13"/>
  <c r="E12" i="13"/>
  <c r="D12" i="13"/>
  <c r="C12" i="13"/>
  <c r="O11" i="13"/>
  <c r="O10" i="13"/>
  <c r="O9" i="13"/>
  <c r="O8" i="13"/>
  <c r="O7" i="13"/>
  <c r="O6" i="13"/>
  <c r="O5" i="13"/>
  <c r="O4" i="13"/>
  <c r="O17" i="12"/>
  <c r="N14" i="12"/>
  <c r="M14" i="12"/>
  <c r="L14" i="12"/>
  <c r="K14" i="12"/>
  <c r="J14" i="12"/>
  <c r="I14" i="12"/>
  <c r="H14" i="12"/>
  <c r="G14" i="12"/>
  <c r="F14" i="12"/>
  <c r="E14" i="12"/>
  <c r="D14" i="12"/>
  <c r="C14" i="12"/>
  <c r="N13" i="12"/>
  <c r="M13" i="12"/>
  <c r="M6" i="7"/>
  <c r="L13" i="12"/>
  <c r="L6" i="7"/>
  <c r="K13" i="12"/>
  <c r="K6" i="7"/>
  <c r="J13" i="12"/>
  <c r="I13" i="12"/>
  <c r="I6" i="7"/>
  <c r="H13" i="12"/>
  <c r="H6" i="7"/>
  <c r="G13" i="12"/>
  <c r="G6" i="7"/>
  <c r="F13" i="12"/>
  <c r="E13" i="12"/>
  <c r="E6" i="7"/>
  <c r="D13" i="12"/>
  <c r="D6" i="7"/>
  <c r="C13" i="12"/>
  <c r="N12" i="12"/>
  <c r="M12" i="12"/>
  <c r="L12" i="12"/>
  <c r="K12" i="12"/>
  <c r="J12" i="12"/>
  <c r="I12" i="12"/>
  <c r="H12" i="12"/>
  <c r="G12" i="12"/>
  <c r="F12" i="12"/>
  <c r="E12" i="12"/>
  <c r="D12" i="12"/>
  <c r="C12" i="12"/>
  <c r="O11" i="12"/>
  <c r="O10" i="12"/>
  <c r="O9" i="12"/>
  <c r="O8" i="12"/>
  <c r="O7" i="12"/>
  <c r="O6" i="12"/>
  <c r="O5" i="12"/>
  <c r="O4" i="12"/>
  <c r="N14" i="11"/>
  <c r="M14" i="11"/>
  <c r="L14" i="11"/>
  <c r="K14" i="11"/>
  <c r="J14" i="11"/>
  <c r="I14" i="11"/>
  <c r="H14" i="11"/>
  <c r="G14" i="11"/>
  <c r="F14" i="11"/>
  <c r="E14" i="11"/>
  <c r="D14" i="11"/>
  <c r="C14" i="11"/>
  <c r="N13" i="11"/>
  <c r="M13" i="11"/>
  <c r="M5" i="14"/>
  <c r="L13" i="11"/>
  <c r="L5" i="14"/>
  <c r="K13" i="11"/>
  <c r="K5" i="14"/>
  <c r="J13" i="11"/>
  <c r="J5" i="14"/>
  <c r="I13" i="11"/>
  <c r="I5" i="14"/>
  <c r="H13" i="11"/>
  <c r="H5" i="14"/>
  <c r="G13" i="11"/>
  <c r="G5" i="14"/>
  <c r="F13" i="11"/>
  <c r="F5" i="14"/>
  <c r="E13" i="11"/>
  <c r="E5" i="14"/>
  <c r="D13" i="11"/>
  <c r="D5" i="14"/>
  <c r="C13" i="11"/>
  <c r="C5" i="14"/>
  <c r="N12" i="11"/>
  <c r="M12" i="11"/>
  <c r="L12" i="11"/>
  <c r="K12" i="11"/>
  <c r="J12" i="11"/>
  <c r="I12" i="11"/>
  <c r="H12" i="11"/>
  <c r="G12" i="11"/>
  <c r="F12" i="11"/>
  <c r="E12" i="11"/>
  <c r="D12" i="11"/>
  <c r="C12" i="11"/>
  <c r="O11" i="11"/>
  <c r="O10" i="11"/>
  <c r="O9" i="11"/>
  <c r="O8" i="11"/>
  <c r="O7" i="11"/>
  <c r="O6" i="11"/>
  <c r="O5" i="11"/>
  <c r="O4" i="11"/>
  <c r="H18" i="12"/>
  <c r="J6" i="14"/>
  <c r="O13" i="11"/>
  <c r="D18" i="12"/>
  <c r="H6" i="14"/>
  <c r="M18" i="13"/>
  <c r="O18" i="13"/>
  <c r="N6" i="14"/>
  <c r="F6" i="14"/>
  <c r="L18" i="12"/>
  <c r="L6" i="14"/>
  <c r="L10" i="14"/>
  <c r="D6" i="14"/>
  <c r="D10" i="14"/>
  <c r="F6" i="7"/>
  <c r="F18" i="12"/>
  <c r="J6" i="7"/>
  <c r="J18" i="12"/>
  <c r="N6" i="7"/>
  <c r="N18" i="12"/>
  <c r="N5" i="14"/>
  <c r="O5" i="14"/>
  <c r="J10" i="14"/>
  <c r="C18" i="12"/>
  <c r="C6" i="7"/>
  <c r="G18" i="12"/>
  <c r="E18" i="13"/>
  <c r="E6" i="14"/>
  <c r="E10" i="14"/>
  <c r="I18" i="13"/>
  <c r="I6" i="14"/>
  <c r="I10" i="14"/>
  <c r="O6" i="14"/>
  <c r="F10" i="14"/>
  <c r="K18" i="12"/>
  <c r="M18" i="12"/>
  <c r="I18" i="12"/>
  <c r="E18" i="12"/>
  <c r="C6" i="14"/>
  <c r="K6" i="14"/>
  <c r="G6" i="14"/>
  <c r="G10" i="14"/>
  <c r="M10" i="14"/>
  <c r="O13" i="13"/>
  <c r="O14" i="13"/>
  <c r="O13" i="12"/>
  <c r="O14" i="12"/>
  <c r="O14" i="11"/>
  <c r="N14" i="10"/>
  <c r="M14" i="10"/>
  <c r="L14" i="10"/>
  <c r="K14" i="10"/>
  <c r="J14" i="10"/>
  <c r="I14" i="10"/>
  <c r="H14" i="10"/>
  <c r="G14" i="10"/>
  <c r="F14" i="10"/>
  <c r="E14" i="10"/>
  <c r="D14" i="10"/>
  <c r="C14" i="10"/>
  <c r="N13" i="10"/>
  <c r="M13" i="10"/>
  <c r="M5" i="7"/>
  <c r="L13" i="10"/>
  <c r="L5" i="7"/>
  <c r="K13" i="10"/>
  <c r="K5" i="7"/>
  <c r="K10" i="7"/>
  <c r="J13" i="10"/>
  <c r="J5" i="7"/>
  <c r="I13" i="10"/>
  <c r="I5" i="7"/>
  <c r="H13" i="10"/>
  <c r="H5" i="7"/>
  <c r="G13" i="10"/>
  <c r="G5" i="7"/>
  <c r="F13" i="10"/>
  <c r="F5" i="7"/>
  <c r="E13" i="10"/>
  <c r="E5" i="7"/>
  <c r="D13" i="10"/>
  <c r="D5" i="7"/>
  <c r="C13" i="10"/>
  <c r="C5" i="7"/>
  <c r="N12" i="10"/>
  <c r="M12" i="10"/>
  <c r="L12" i="10"/>
  <c r="K12" i="10"/>
  <c r="J12" i="10"/>
  <c r="I12" i="10"/>
  <c r="H12" i="10"/>
  <c r="G12" i="10"/>
  <c r="F12" i="10"/>
  <c r="E12" i="10"/>
  <c r="D12" i="10"/>
  <c r="C12" i="10"/>
  <c r="O11" i="10"/>
  <c r="O10" i="10"/>
  <c r="O9" i="10"/>
  <c r="O8" i="10"/>
  <c r="O7" i="10"/>
  <c r="O6" i="10"/>
  <c r="O5" i="10"/>
  <c r="O4" i="10"/>
  <c r="N14" i="9"/>
  <c r="M14" i="9"/>
  <c r="L14" i="9"/>
  <c r="K14" i="9"/>
  <c r="J14" i="9"/>
  <c r="I14" i="9"/>
  <c r="H14" i="9"/>
  <c r="G14" i="9"/>
  <c r="F14" i="9"/>
  <c r="E14" i="9"/>
  <c r="D14" i="9"/>
  <c r="C14" i="9"/>
  <c r="N13" i="9"/>
  <c r="M13" i="9"/>
  <c r="M4" i="14"/>
  <c r="M11" i="14"/>
  <c r="L13" i="9"/>
  <c r="L4" i="14"/>
  <c r="L9" i="14"/>
  <c r="K13" i="9"/>
  <c r="K4" i="14"/>
  <c r="K9" i="14"/>
  <c r="J13" i="9"/>
  <c r="J4" i="14"/>
  <c r="J9" i="14"/>
  <c r="I13" i="9"/>
  <c r="I4" i="14"/>
  <c r="I9" i="14"/>
  <c r="H13" i="9"/>
  <c r="H4" i="14"/>
  <c r="H9" i="14"/>
  <c r="G13" i="9"/>
  <c r="G4" i="14"/>
  <c r="G9" i="14"/>
  <c r="F13" i="9"/>
  <c r="F4" i="14"/>
  <c r="F11" i="14"/>
  <c r="E13" i="9"/>
  <c r="E4" i="14"/>
  <c r="E9" i="14"/>
  <c r="D13" i="9"/>
  <c r="D4" i="14"/>
  <c r="C13" i="9"/>
  <c r="C4" i="14"/>
  <c r="C9" i="14"/>
  <c r="N12" i="9"/>
  <c r="M12" i="9"/>
  <c r="L12" i="9"/>
  <c r="K12" i="9"/>
  <c r="J12" i="9"/>
  <c r="I12" i="9"/>
  <c r="H12" i="9"/>
  <c r="G12" i="9"/>
  <c r="F12" i="9"/>
  <c r="E12" i="9"/>
  <c r="D12" i="9"/>
  <c r="C12" i="9"/>
  <c r="O11" i="9"/>
  <c r="O10" i="9"/>
  <c r="O9" i="9"/>
  <c r="O8" i="9"/>
  <c r="O7" i="9"/>
  <c r="O6" i="9"/>
  <c r="O5" i="9"/>
  <c r="O4" i="9"/>
  <c r="D12" i="4"/>
  <c r="E12" i="4"/>
  <c r="F12" i="4"/>
  <c r="G12" i="4"/>
  <c r="H12" i="4"/>
  <c r="I12" i="4"/>
  <c r="J12" i="4"/>
  <c r="K12" i="4"/>
  <c r="L12" i="4"/>
  <c r="M12" i="4"/>
  <c r="N12" i="4"/>
  <c r="C12" i="4"/>
  <c r="C14" i="4"/>
  <c r="O5" i="4"/>
  <c r="O6" i="4"/>
  <c r="O7" i="4"/>
  <c r="O8" i="4"/>
  <c r="O9" i="4"/>
  <c r="O10" i="4"/>
  <c r="O11" i="4"/>
  <c r="O4" i="4"/>
  <c r="O5" i="8"/>
  <c r="O6" i="8"/>
  <c r="O7" i="8"/>
  <c r="O8" i="8"/>
  <c r="O9" i="8"/>
  <c r="O10" i="8"/>
  <c r="O11" i="8"/>
  <c r="O12" i="8"/>
  <c r="O4" i="8"/>
  <c r="N14" i="8"/>
  <c r="M14" i="8"/>
  <c r="L14" i="8"/>
  <c r="K14" i="8"/>
  <c r="J14" i="8"/>
  <c r="I14" i="8"/>
  <c r="H14" i="8"/>
  <c r="G14" i="8"/>
  <c r="F14" i="8"/>
  <c r="E14" i="8"/>
  <c r="D14" i="8"/>
  <c r="C14" i="8"/>
  <c r="D11" i="14"/>
  <c r="C11" i="14"/>
  <c r="H11" i="14"/>
  <c r="C10" i="14"/>
  <c r="L11" i="14"/>
  <c r="H10" i="14"/>
  <c r="D9" i="14"/>
  <c r="G11" i="14"/>
  <c r="K11" i="14"/>
  <c r="I11" i="14"/>
  <c r="E11" i="14"/>
  <c r="J10" i="7"/>
  <c r="O14" i="8"/>
  <c r="O13" i="9"/>
  <c r="N4" i="14"/>
  <c r="N9" i="14"/>
  <c r="O14" i="9"/>
  <c r="O13" i="10"/>
  <c r="N5" i="7"/>
  <c r="O14" i="10"/>
  <c r="M9" i="14"/>
  <c r="F9" i="14"/>
  <c r="M10" i="7"/>
  <c r="E10" i="7"/>
  <c r="O18" i="12"/>
  <c r="N10" i="14"/>
  <c r="J11" i="14"/>
  <c r="G10" i="7"/>
  <c r="O6" i="7"/>
  <c r="F10" i="7"/>
  <c r="D10" i="7"/>
  <c r="H10" i="7"/>
  <c r="K10" i="14"/>
  <c r="I10" i="7"/>
  <c r="C10" i="7"/>
  <c r="L10" i="7"/>
  <c r="O10" i="14"/>
  <c r="M10" i="3"/>
  <c r="O5" i="7"/>
  <c r="N10" i="7"/>
  <c r="O10" i="7"/>
  <c r="O4" i="14"/>
  <c r="N11" i="14"/>
  <c r="O11" i="14"/>
  <c r="O9" i="14"/>
  <c r="D14" i="4"/>
  <c r="E14" i="4"/>
  <c r="F14" i="4"/>
  <c r="G14" i="4"/>
  <c r="H14" i="4"/>
  <c r="I14" i="4"/>
  <c r="J14" i="4"/>
  <c r="K14" i="4"/>
  <c r="L14" i="4"/>
  <c r="M14" i="4"/>
  <c r="N14" i="4"/>
  <c r="D13" i="4"/>
  <c r="D4" i="7"/>
  <c r="E13" i="4"/>
  <c r="E4" i="7"/>
  <c r="F13" i="4"/>
  <c r="F4" i="7"/>
  <c r="G13" i="4"/>
  <c r="G4" i="7"/>
  <c r="H13" i="4"/>
  <c r="H4" i="7"/>
  <c r="I13" i="4"/>
  <c r="I4" i="7"/>
  <c r="J13" i="4"/>
  <c r="J4" i="7"/>
  <c r="K13" i="4"/>
  <c r="K4" i="7"/>
  <c r="L13" i="4"/>
  <c r="L4" i="7"/>
  <c r="M13" i="4"/>
  <c r="M4" i="7"/>
  <c r="N13" i="4"/>
  <c r="C13" i="4"/>
  <c r="C4" i="7"/>
  <c r="D10" i="3"/>
  <c r="E10" i="3"/>
  <c r="F10" i="3"/>
  <c r="G10" i="3"/>
  <c r="H10" i="3"/>
  <c r="I10" i="3"/>
  <c r="J10" i="3"/>
  <c r="K10" i="3"/>
  <c r="L10" i="3"/>
  <c r="N10" i="3"/>
  <c r="O10" i="3"/>
  <c r="C10" i="3"/>
  <c r="O5" i="3"/>
  <c r="O6" i="3"/>
  <c r="O7" i="3"/>
  <c r="O8" i="3"/>
  <c r="O4" i="3"/>
  <c r="J9" i="7"/>
  <c r="J11" i="7"/>
  <c r="I11" i="7"/>
  <c r="I9" i="7"/>
  <c r="N4" i="7"/>
  <c r="O13" i="4"/>
  <c r="F11" i="7"/>
  <c r="F9" i="7"/>
  <c r="M11" i="7"/>
  <c r="M9" i="7"/>
  <c r="E11" i="7"/>
  <c r="E9" i="7"/>
  <c r="L11" i="7"/>
  <c r="L9" i="7"/>
  <c r="H11" i="7"/>
  <c r="H9" i="7"/>
  <c r="D11" i="7"/>
  <c r="D9" i="7"/>
  <c r="C9" i="7"/>
  <c r="C11" i="7"/>
  <c r="K11" i="7"/>
  <c r="K9" i="7"/>
  <c r="G11" i="7"/>
  <c r="G9" i="7"/>
  <c r="O14" i="4"/>
  <c r="O4" i="7"/>
  <c r="N11" i="7"/>
  <c r="O11" i="7"/>
  <c r="N9" i="7"/>
  <c r="O9" i="7"/>
</calcChain>
</file>

<file path=xl/sharedStrings.xml><?xml version="1.0" encoding="utf-8"?>
<sst xmlns="http://schemas.openxmlformats.org/spreadsheetml/2006/main" count="149" uniqueCount="44">
  <si>
    <t>Blog</t>
  </si>
  <si>
    <t>Facebook</t>
  </si>
  <si>
    <t>Twitter</t>
  </si>
  <si>
    <t>LinkedIn</t>
  </si>
  <si>
    <t>LEADS</t>
  </si>
  <si>
    <t>TOTAL</t>
  </si>
  <si>
    <t>MÉTRICAS DE MARKETING DE CONTEÚDO</t>
  </si>
  <si>
    <t>CLIENTES</t>
  </si>
  <si>
    <t>FONTES DO LEAD</t>
  </si>
  <si>
    <t>CRESCIMENTO do MOM</t>
  </si>
  <si>
    <t>NOTAS</t>
  </si>
  <si>
    <t>Tráfego direto</t>
  </si>
  <si>
    <t>Marketing por e-mail</t>
  </si>
  <si>
    <t>Pesquisa orgânica</t>
  </si>
  <si>
    <t>Pesquisa paga</t>
  </si>
  <si>
    <t>Encaminhamentos</t>
  </si>
  <si>
    <t>Redes sociais</t>
  </si>
  <si>
    <t>Outras campanhas</t>
  </si>
  <si>
    <t>Origens off-line</t>
  </si>
  <si>
    <t>TOTAL ON-LINE</t>
  </si>
  <si>
    <t>TOTAIS GERAIS</t>
  </si>
  <si>
    <t>% CLIENTES DE MARKETING</t>
  </si>
  <si>
    <t>TAXAS DE CONVERSÃO</t>
  </si>
  <si>
    <t>VISITAS</t>
  </si>
  <si>
    <t>% DE LEAD POR VISITA</t>
  </si>
  <si>
    <t>% DE LEAD POR CLIENTE</t>
  </si>
  <si>
    <t>% DE VISITAS POR CLIENTE</t>
  </si>
  <si>
    <t>ALCANCE</t>
  </si>
  <si>
    <t>ALCANCE POR CANAL</t>
  </si>
  <si>
    <t>Assinantes</t>
  </si>
  <si>
    <t>E-mail</t>
  </si>
  <si>
    <t>Endereços de e-mail</t>
  </si>
  <si>
    <t>Curtir</t>
  </si>
  <si>
    <t>Seguidores corporativos</t>
  </si>
  <si>
    <t>Seguidores da página da empresa</t>
  </si>
  <si>
    <t>ORIGENS DE VISITAS AO SITE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</si>
  <si>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</si>
  <si>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Visitas</t>
  </si>
  <si>
    <t>Crescimento do MoM</t>
  </si>
  <si>
    <t>Outros 1</t>
  </si>
  <si>
    <t>Outros 2</t>
  </si>
  <si>
    <t>Outros 3</t>
  </si>
  <si>
    <t>Outros 4</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</si>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</sst>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409]mmm\-yy;@"/>
    <numFmt numFmtId="166" formatCode="[$-416]mmm\-yy;@"/>
  </numFmts>
  <fonts count="1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b/>
      <sz val="16"/>
      <color theme="0" tint="-0.499984740745262"/>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2E8F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2" fillId="4" borderId="0" xfId="0" applyFont="1" applyFill="1"/>
    <xf numFmtId="1" fontId="6" fillId="6" borderId="1" xfId="0" applyNumberFormat="1" applyFont="1" applyFill="1" applyBorder="1" applyAlignment="1">
      <alignment horizontal="right" vertical="center" indent="1"/>
    </xf>
    <xf numFmtId="164" fontId="6" fillId="4" borderId="0" xfId="0" applyNumberFormat="1" applyFont="1" applyFill="1" applyAlignment="1">
      <alignment horizontal="left" vertical="center" indent="1"/>
    </xf>
    <xf numFmtId="9" fontId="9" fillId="4" borderId="0" xfId="1" applyFont="1" applyFill="1" applyBorder="1" applyAlignment="1">
      <alignment horizontal="right" vertical="center" indent="1"/>
    </xf>
    <xf numFmtId="0" fontId="6" fillId="6" borderId="1" xfId="0" applyFont="1" applyFill="1" applyBorder="1" applyAlignment="1">
      <alignment horizontal="left" vertical="center" indent="1"/>
    </xf>
    <xf numFmtId="1" fontId="6" fillId="7" borderId="1" xfId="0" applyNumberFormat="1" applyFont="1" applyFill="1" applyBorder="1" applyAlignment="1">
      <alignment horizontal="right" vertical="center" indent="1"/>
    </xf>
    <xf numFmtId="0" fontId="6" fillId="7" borderId="1" xfId="0" applyFont="1" applyFill="1" applyBorder="1" applyAlignment="1">
      <alignment horizontal="left" vertical="center" indent="1"/>
    </xf>
    <xf numFmtId="9" fontId="9" fillId="8" borderId="1" xfId="1" applyFont="1" applyFill="1" applyBorder="1" applyAlignment="1">
      <alignment horizontal="right" vertical="center" indent="1"/>
    </xf>
    <xf numFmtId="9" fontId="9" fillId="9" borderId="1" xfId="1" applyFont="1" applyFill="1" applyBorder="1" applyAlignment="1">
      <alignment horizontal="right" vertical="center" indent="1"/>
    </xf>
    <xf numFmtId="0" fontId="8" fillId="10" borderId="3" xfId="0" applyFont="1" applyFill="1" applyBorder="1" applyAlignment="1">
      <alignment horizontal="left" vertical="center" indent="1"/>
    </xf>
    <xf numFmtId="165" fontId="8" fillId="10" borderId="4" xfId="0" applyNumberFormat="1" applyFont="1" applyFill="1" applyBorder="1" applyAlignment="1">
      <alignment horizontal="left" vertical="center" indent="1"/>
    </xf>
    <xf numFmtId="165" fontId="8" fillId="10" borderId="4" xfId="0" applyNumberFormat="1" applyFont="1" applyFill="1" applyBorder="1" applyAlignment="1">
      <alignment horizontal="center" vertical="center"/>
    </xf>
    <xf numFmtId="9" fontId="9" fillId="9" borderId="1" xfId="1" applyFont="1" applyFill="1" applyBorder="1" applyAlignment="1">
      <alignment horizontal="center" vertical="center"/>
    </xf>
    <xf numFmtId="9" fontId="9" fillId="8" borderId="1" xfId="1" applyFont="1" applyFill="1" applyBorder="1" applyAlignment="1">
      <alignment horizontal="center" vertical="center"/>
    </xf>
    <xf numFmtId="1" fontId="9" fillId="10" borderId="1" xfId="0" applyNumberFormat="1" applyFont="1" applyFill="1" applyBorder="1" applyAlignment="1">
      <alignment horizontal="right" vertical="center" indent="1"/>
    </xf>
    <xf numFmtId="164" fontId="8" fillId="8" borderId="1" xfId="0" applyNumberFormat="1" applyFont="1" applyFill="1" applyBorder="1" applyAlignment="1">
      <alignment horizontal="right" vertical="center" indent="1"/>
    </xf>
    <xf numFmtId="164" fontId="8" fillId="10" borderId="1" xfId="0" applyNumberFormat="1" applyFont="1" applyFill="1" applyBorder="1" applyAlignment="1">
      <alignment horizontal="right" vertical="center" indent="1"/>
    </xf>
    <xf numFmtId="9" fontId="9" fillId="10" borderId="1" xfId="1" applyFont="1" applyFill="1" applyBorder="1" applyAlignment="1">
      <alignment horizontal="right" vertical="center" indent="1"/>
    </xf>
    <xf numFmtId="164" fontId="6" fillId="4" borderId="0" xfId="0" applyNumberFormat="1" applyFont="1" applyFill="1" applyAlignment="1">
      <alignment horizontal="center" vertical="center"/>
    </xf>
    <xf numFmtId="0" fontId="2" fillId="0" borderId="0" xfId="0" applyFont="1" applyAlignment="1">
      <alignment vertical="top"/>
    </xf>
    <xf numFmtId="0" fontId="10" fillId="4" borderId="0" xfId="0" applyFont="1" applyFill="1" applyAlignment="1">
      <alignment vertical="top"/>
    </xf>
    <xf numFmtId="0" fontId="3" fillId="4" borderId="0" xfId="0" applyFont="1" applyFill="1" applyAlignment="1">
      <alignment vertical="top"/>
    </xf>
    <xf numFmtId="0" fontId="0" fillId="0" borderId="0" xfId="0" applyAlignment="1">
      <alignment vertical="top"/>
    </xf>
    <xf numFmtId="166" fontId="8" fillId="10" borderId="4" xfId="0" applyNumberFormat="1" applyFont="1" applyFill="1" applyBorder="1" applyAlignment="1">
      <alignment horizontal="right" vertical="center" indent="1"/>
    </xf>
    <xf numFmtId="0" fontId="11" fillId="5" borderId="0" xfId="3" applyFill="1" applyAlignment="1">
      <alignment horizontal="center" vertical="center"/>
    </xf>
    <xf numFmtId="0" fontId="13"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2E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sz="1800"/>
              <a:t>ALCANCE POR CANAL</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Alcance!$B$4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Alcance!$C$4:$N$4</c:f>
              <c:numCache>
                <c:formatCode>0</c:formatCode>
                <c:ptCount val="12"/>
              </c:numCache>
            </c:numRef>
          </c:val>
          <c:extLst>
            <c:ext xmlns:c16="http://schemas.microsoft.com/office/drawing/2014/chart" uri="{C3380CC4-5D6E-409C-BE32-E72D297353CC}">
              <c16:uniqueId val="{00000000-9E6E-494E-AD4B-83651C9273A2}"/>
            </c:ext>
          </c:extLst>
        </c:ser>
        <c:ser>
          <c:idx val="1"/>
          <c:order val="1"/>
          <c:tx>
            <c:strRef>
              <c:f>Alcance!$B$5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Alcance!$C$5:$N$5</c:f>
              <c:numCache>
                <c:formatCode>0</c:formatCode>
                <c:ptCount val="12"/>
              </c:numCache>
            </c:numRef>
          </c:val>
          <c:extLst>
            <c:ext xmlns:c16="http://schemas.microsoft.com/office/drawing/2014/chart" uri="{C3380CC4-5D6E-409C-BE32-E72D297353CC}">
              <c16:uniqueId val="{00000001-9E6E-494E-AD4B-83651C9273A2}"/>
            </c:ext>
          </c:extLst>
        </c:ser>
        <c:ser>
          <c:idx val="2"/>
          <c:order val="2"/>
          <c:tx>
            <c:strRef>
              <c:f>Alcance!$B$6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Alcance!$C$6:$N$6</c:f>
              <c:numCache>
                <c:formatCode>0</c:formatCode>
                <c:ptCount val="12"/>
              </c:numCache>
            </c:numRef>
          </c:val>
          <c:extLst>
            <c:ext xmlns:c16="http://schemas.microsoft.com/office/drawing/2014/chart" uri="{C3380CC4-5D6E-409C-BE32-E72D297353CC}">
              <c16:uniqueId val="{00000002-9E6E-494E-AD4B-83651C9273A2}"/>
            </c:ext>
          </c:extLst>
        </c:ser>
        <c:ser>
          <c:idx val="3"/>
          <c:order val="3"/>
          <c:tx>
            <c:strRef>
              <c:f>Alcance!$B$7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Alcance!$C$7:$N$7</c:f>
              <c:numCache>
                <c:formatCode>0</c:formatCode>
                <c:ptCount val="12"/>
              </c:numCache>
            </c:numRef>
          </c:val>
          <c:extLst>
            <c:ext xmlns:c16="http://schemas.microsoft.com/office/drawing/2014/chart" uri="{C3380CC4-5D6E-409C-BE32-E72D297353CC}">
              <c16:uniqueId val="{00000003-9E6E-494E-AD4B-83651C9273A2}"/>
            </c:ext>
          </c:extLst>
        </c:ser>
        <c:ser>
          <c:idx val="4"/>
          <c:order val="4"/>
          <c:tx>
            <c:strRef>
              <c:f>Alcance!$B$8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Alcance!$C$8:$N$8</c:f>
              <c:numCache>
                <c:formatCode>0</c:formatCode>
                <c:ptCount val="12"/>
              </c:numCache>
            </c:numRef>
          </c:val>
          <c:extLst>
            <c:ext xmlns:c16="http://schemas.microsoft.com/office/drawing/2014/chart" uri="{C3380CC4-5D6E-409C-BE32-E72D297353CC}">
              <c16:uniqueId val="{00000004-9E6E-494E-AD4B-83651C9273A2}"/>
            </c:ext>
          </c:extLst>
        </c:ser>
        <c:ser>
          <c:idx val="5"/>
          <c:order val="5"/>
          <c:tx>
            <c:strRef>
              <c:f>Alcance!$B$9</c:f>
              <c:strCache>
                <c:ptCount val="1"/>
                <c:pt idx="0">
                  <c:v>Outros 1</c:v>
                </c:pt>
              </c:strCache>
            </c:strRef>
          </c:tx>
          <c:spPr>
            <a:solidFill>
              <a:schemeClr val="accent6">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Alcance!$C$9:$N$9</c:f>
              <c:numCache>
                <c:formatCode>0</c:formatCode>
                <c:ptCount val="12"/>
              </c:numCache>
            </c:numRef>
          </c:val>
          <c:extLst>
            <c:ext xmlns:c16="http://schemas.microsoft.com/office/drawing/2014/chart" uri="{C3380CC4-5D6E-409C-BE32-E72D297353CC}">
              <c16:uniqueId val="{00000005-9E6E-494E-AD4B-83651C9273A2}"/>
            </c:ext>
          </c:extLst>
        </c:ser>
        <c:ser>
          <c:idx val="6"/>
          <c:order val="6"/>
          <c:tx>
            <c:strRef>
              <c:f>Alcance!$B$10</c:f>
              <c:strCache>
                <c:ptCount val="1"/>
                <c:pt idx="0">
                  <c:v>Outros 2</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Alcance!$C$10:$N$10</c:f>
              <c:numCache>
                <c:formatCode>0</c:formatCode>
                <c:ptCount val="12"/>
              </c:numCache>
            </c:numRef>
          </c:val>
          <c:extLst>
            <c:ext xmlns:c16="http://schemas.microsoft.com/office/drawing/2014/chart" uri="{C3380CC4-5D6E-409C-BE32-E72D297353CC}">
              <c16:uniqueId val="{00000006-9E6E-494E-AD4B-83651C9273A2}"/>
            </c:ext>
          </c:extLst>
        </c:ser>
        <c:ser>
          <c:idx val="7"/>
          <c:order val="7"/>
          <c:tx>
            <c:strRef>
              <c:f>Alcance!$B$11</c:f>
              <c:strCache>
                <c:ptCount val="1"/>
                <c:pt idx="0">
                  <c:v>Outros 3</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Alcance!$C$11:$N$11</c:f>
              <c:numCache>
                <c:formatCode>0</c:formatCode>
                <c:ptCount val="12"/>
              </c:numCache>
            </c:numRef>
          </c:val>
          <c:extLst>
            <c:ext xmlns:c16="http://schemas.microsoft.com/office/drawing/2014/chart" uri="{C3380CC4-5D6E-409C-BE32-E72D297353CC}">
              <c16:uniqueId val="{00000007-9E6E-494E-AD4B-83651C9273A2}"/>
            </c:ext>
          </c:extLst>
        </c:ser>
        <c:ser>
          <c:idx val="8"/>
          <c:order val="8"/>
          <c:tx>
            <c:strRef>
              <c:f>Alcance!$B$12</c:f>
              <c:strCache>
                <c:ptCount val="1"/>
                <c:pt idx="0">
                  <c:v>Outros 4</c:v>
                </c:pt>
              </c:strCache>
            </c:strRef>
          </c:tx>
          <c:spPr>
            <a:solidFill>
              <a:schemeClr val="accent3">
                <a:lumMod val="60000"/>
                <a:alpha val="85000"/>
              </a:schemeClr>
            </a:solidFill>
            <a:ln w="9525" cap="flat" cmpd="sng" algn="ctr">
              <a:solidFill>
                <a:schemeClr val="lt1">
                  <a:alpha val="50000"/>
                </a:schemeClr>
              </a:solidFill>
              <a:round/>
            </a:ln>
            <a:effectLst/>
          </c:spPr>
          <c:invertIfNegative val="0"/>
          <c:cat>
            <c:numRef>
              <c:f>Alcance!$C$3:$N$3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Alcance!$C$12:$N$12</c:f>
              <c:numCache>
                <c:formatCode>0</c:formatCode>
                <c:ptCount val="12"/>
              </c:numCache>
            </c:numRef>
          </c:val>
          <c:extLst>
            <c:ext xmlns:c16="http://schemas.microsoft.com/office/drawing/2014/chart" uri="{C3380CC4-5D6E-409C-BE32-E72D297353CC}">
              <c16:uniqueId val="{00000008-9E6E-494E-AD4B-83651C9273A2}"/>
            </c:ext>
          </c:extLst>
        </c:ser>
        <c:dLbls>
          <c:showLegendKey val="0"/>
          <c:showVal val="0"/>
          <c:showCatName val="0"/>
          <c:showSerName val="0"/>
          <c:showPercent val="0"/>
          <c:showBubbleSize val="0"/>
        </c:dLbls>
        <c:gapWidth val="150"/>
        <c:overlap val="100"/>
        <c:axId val="63974784"/>
        <c:axId val="63997056"/>
      </c:barChart>
      <c:dateAx>
        <c:axId val="63974784"/>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en-US"/>
          </a:p>
        </c:txPr>
        <c:crossAx val="63997056"/>
        <c:crosses val="autoZero"/>
        <c:auto val="1"/>
        <c:lblOffset val="100"/>
        <c:baseTimeUnit val="months"/>
      </c:dateAx>
      <c:valAx>
        <c:axId val="63997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974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VISITAS</a:t>
            </a:r>
            <a:r>
              <a:rPr lang="pt-BR" baseline="0"/>
              <a:t> AO SITE 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Visitas!$B$4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Visitas!$C$4:$N$4</c:f>
              <c:numCache>
                <c:formatCode>0</c:formatCode>
                <c:ptCount val="12"/>
              </c:numCache>
            </c:numRef>
          </c:val>
          <c:extLst>
            <c:ext xmlns:c16="http://schemas.microsoft.com/office/drawing/2014/chart" uri="{C3380CC4-5D6E-409C-BE32-E72D297353CC}">
              <c16:uniqueId val="{00000000-E250-824B-ACC2-0422F3B6F1D7}"/>
            </c:ext>
          </c:extLst>
        </c:ser>
        <c:ser>
          <c:idx val="1"/>
          <c:order val="1"/>
          <c:tx>
            <c:strRef>
              <c:f>Visitas!$B$5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Visitas!$C$5:$N$5</c:f>
              <c:numCache>
                <c:formatCode>0</c:formatCode>
                <c:ptCount val="12"/>
              </c:numCache>
            </c:numRef>
          </c:val>
          <c:extLst>
            <c:ext xmlns:c16="http://schemas.microsoft.com/office/drawing/2014/chart" uri="{C3380CC4-5D6E-409C-BE32-E72D297353CC}">
              <c16:uniqueId val="{00000001-E250-824B-ACC2-0422F3B6F1D7}"/>
            </c:ext>
          </c:extLst>
        </c:ser>
        <c:ser>
          <c:idx val="2"/>
          <c:order val="2"/>
          <c:tx>
            <c:strRef>
              <c:f>Visitas!$B$6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Visitas!$C$6:$N$6</c:f>
              <c:numCache>
                <c:formatCode>0</c:formatCode>
                <c:ptCount val="12"/>
              </c:numCache>
            </c:numRef>
          </c:val>
          <c:extLst>
            <c:ext xmlns:c16="http://schemas.microsoft.com/office/drawing/2014/chart" uri="{C3380CC4-5D6E-409C-BE32-E72D297353CC}">
              <c16:uniqueId val="{00000002-E250-824B-ACC2-0422F3B6F1D7}"/>
            </c:ext>
          </c:extLst>
        </c:ser>
        <c:ser>
          <c:idx val="3"/>
          <c:order val="3"/>
          <c:tx>
            <c:strRef>
              <c:f>Visitas!$B$7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Visitas!$C$7:$N$7</c:f>
              <c:numCache>
                <c:formatCode>0</c:formatCode>
                <c:ptCount val="12"/>
              </c:numCache>
            </c:numRef>
          </c:val>
          <c:extLst>
            <c:ext xmlns:c16="http://schemas.microsoft.com/office/drawing/2014/chart" uri="{C3380CC4-5D6E-409C-BE32-E72D297353CC}">
              <c16:uniqueId val="{00000003-E250-824B-ACC2-0422F3B6F1D7}"/>
            </c:ext>
          </c:extLst>
        </c:ser>
        <c:ser>
          <c:idx val="4"/>
          <c:order val="4"/>
          <c:tx>
            <c:strRef>
              <c:f>Visitas!$B$8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Visitas!$C$8:$N$8</c:f>
              <c:numCache>
                <c:formatCode>0</c:formatCode>
                <c:ptCount val="12"/>
              </c:numCache>
            </c:numRef>
          </c:val>
          <c:extLst>
            <c:ext xmlns:c16="http://schemas.microsoft.com/office/drawing/2014/chart" uri="{C3380CC4-5D6E-409C-BE32-E72D297353CC}">
              <c16:uniqueId val="{00000004-E250-824B-ACC2-0422F3B6F1D7}"/>
            </c:ext>
          </c:extLst>
        </c:ser>
        <c:ser>
          <c:idx val="5"/>
          <c:order val="5"/>
          <c:tx>
            <c:strRef>
              <c:f>Visitas!$B$9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Visitas!$C$9:$N$9</c:f>
              <c:numCache>
                <c:formatCode>0</c:formatCode>
                <c:ptCount val="12"/>
              </c:numCache>
            </c:numRef>
          </c:val>
          <c:extLst>
            <c:ext xmlns:c16="http://schemas.microsoft.com/office/drawing/2014/chart" uri="{C3380CC4-5D6E-409C-BE32-E72D297353CC}">
              <c16:uniqueId val="{00000005-E250-824B-ACC2-0422F3B6F1D7}"/>
            </c:ext>
          </c:extLst>
        </c:ser>
        <c:ser>
          <c:idx val="6"/>
          <c:order val="6"/>
          <c:tx>
            <c:strRef>
              <c:f>Visitas!$B$10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Visitas!$C$10:$N$10</c:f>
              <c:numCache>
                <c:formatCode>0</c:formatCode>
                <c:ptCount val="12"/>
              </c:numCache>
            </c:numRef>
          </c:val>
          <c:extLst>
            <c:ext xmlns:c16="http://schemas.microsoft.com/office/drawing/2014/chart" uri="{C3380CC4-5D6E-409C-BE32-E72D297353CC}">
              <c16:uniqueId val="{00000006-E250-824B-ACC2-0422F3B6F1D7}"/>
            </c:ext>
          </c:extLst>
        </c:ser>
        <c:ser>
          <c:idx val="7"/>
          <c:order val="7"/>
          <c:tx>
            <c:strRef>
              <c:f>Visitas!$B$11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Visitas!$C$3:$N$3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Visitas!$C$11:$N$11</c:f>
              <c:numCache>
                <c:formatCode>0</c:formatCode>
                <c:ptCount val="12"/>
              </c:numCache>
            </c:numRef>
          </c:val>
          <c:extLst>
            <c:ext xmlns:c16="http://schemas.microsoft.com/office/drawing/2014/chart" uri="{C3380CC4-5D6E-409C-BE32-E72D297353CC}">
              <c16:uniqueId val="{00000007-E250-824B-ACC2-0422F3B6F1D7}"/>
            </c:ext>
          </c:extLst>
        </c:ser>
        <c:dLbls>
          <c:showLegendKey val="0"/>
          <c:showVal val="0"/>
          <c:showCatName val="0"/>
          <c:showSerName val="0"/>
          <c:showPercent val="0"/>
          <c:showBubbleSize val="0"/>
        </c:dLbls>
        <c:gapWidth val="150"/>
        <c:overlap val="100"/>
        <c:axId val="63654528"/>
        <c:axId val="63656320"/>
      </c:barChart>
      <c:dateAx>
        <c:axId val="63654528"/>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3656320"/>
        <c:crosses val="autoZero"/>
        <c:auto val="1"/>
        <c:lblOffset val="100"/>
        <c:baseTimeUnit val="months"/>
      </c:dateAx>
      <c:valAx>
        <c:axId val="63656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654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VISITAS AO SITE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Visitas!$B$13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656B-5E45-8644-DFAD7379945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656B-5E45-8644-DFAD73799452}"/>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656B-5E45-8644-DFAD73799452}"/>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656B-5E45-8644-DFAD73799452}"/>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656B-5E45-8644-DFAD73799452}"/>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656B-5E45-8644-DFAD73799452}"/>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656B-5E45-8644-DFAD73799452}"/>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656B-5E45-8644-DFAD73799452}"/>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656B-5E45-8644-DFAD73799452}"/>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656B-5E45-8644-DFAD73799452}"/>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656B-5E45-8644-DFAD73799452}"/>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656B-5E45-8644-DFAD73799452}"/>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656B-5E45-8644-DFAD73799452}"/>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656B-5E45-8644-DFAD73799452}"/>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656B-5E45-8644-DFAD73799452}"/>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656B-5E45-8644-DFAD73799452}"/>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656B-5E45-8644-DFAD73799452}"/>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56B-5E45-8644-DFAD73799452}"/>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656B-5E45-8644-DFAD73799452}"/>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656B-5E45-8644-DFAD73799452}"/>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656B-5E45-8644-DFAD73799452}"/>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56B-5E45-8644-DFAD73799452}"/>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656B-5E45-8644-DFAD73799452}"/>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656B-5E45-8644-DFAD737994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Visitas!$C$12:$N$12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56B-5E45-8644-DFAD73799452}"/>
            </c:ext>
          </c:extLst>
        </c:ser>
        <c:dLbls>
          <c:dLblPos val="ctr"/>
          <c:showLegendKey val="0"/>
          <c:showVal val="1"/>
          <c:showCatName val="0"/>
          <c:showSerName val="0"/>
          <c:showPercent val="0"/>
          <c:showBubbleSize val="0"/>
        </c:dLbls>
        <c:gapWidth val="23"/>
        <c:axId val="63750528"/>
        <c:axId val="63752064"/>
      </c:barChart>
      <c:dateAx>
        <c:axId val="63750528"/>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3752064"/>
        <c:crosses val="autoZero"/>
        <c:auto val="1"/>
        <c:lblOffset val="100"/>
        <c:baseTimeUnit val="months"/>
      </c:dateAx>
      <c:valAx>
        <c:axId val="63752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750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LEADS GERADOS </a:t>
            </a:r>
            <a:r>
              <a:rPr lang="pt-BR" baseline="0"/>
              <a:t>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Leads!$B$4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Leads!$C$4:$N$4</c:f>
              <c:numCache>
                <c:formatCode>0</c:formatCode>
                <c:ptCount val="12"/>
              </c:numCache>
            </c:numRef>
          </c:val>
          <c:extLst>
            <c:ext xmlns:c16="http://schemas.microsoft.com/office/drawing/2014/chart" uri="{C3380CC4-5D6E-409C-BE32-E72D297353CC}">
              <c16:uniqueId val="{00000000-16D5-D746-8A74-2835F4DBE804}"/>
            </c:ext>
          </c:extLst>
        </c:ser>
        <c:ser>
          <c:idx val="1"/>
          <c:order val="1"/>
          <c:tx>
            <c:strRef>
              <c:f>Leads!$B$5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Leads!$C$5:$N$5</c:f>
              <c:numCache>
                <c:formatCode>0</c:formatCode>
                <c:ptCount val="12"/>
              </c:numCache>
            </c:numRef>
          </c:val>
          <c:extLst>
            <c:ext xmlns:c16="http://schemas.microsoft.com/office/drawing/2014/chart" uri="{C3380CC4-5D6E-409C-BE32-E72D297353CC}">
              <c16:uniqueId val="{00000001-16D5-D746-8A74-2835F4DBE804}"/>
            </c:ext>
          </c:extLst>
        </c:ser>
        <c:ser>
          <c:idx val="2"/>
          <c:order val="2"/>
          <c:tx>
            <c:strRef>
              <c:f>Leads!$B$6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Leads!$C$6:$N$6</c:f>
              <c:numCache>
                <c:formatCode>0</c:formatCode>
                <c:ptCount val="12"/>
              </c:numCache>
            </c:numRef>
          </c:val>
          <c:extLst>
            <c:ext xmlns:c16="http://schemas.microsoft.com/office/drawing/2014/chart" uri="{C3380CC4-5D6E-409C-BE32-E72D297353CC}">
              <c16:uniqueId val="{00000002-16D5-D746-8A74-2835F4DBE804}"/>
            </c:ext>
          </c:extLst>
        </c:ser>
        <c:ser>
          <c:idx val="3"/>
          <c:order val="3"/>
          <c:tx>
            <c:strRef>
              <c:f>Leads!$B$7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Leads!$C$7:$N$7</c:f>
              <c:numCache>
                <c:formatCode>0</c:formatCode>
                <c:ptCount val="12"/>
              </c:numCache>
            </c:numRef>
          </c:val>
          <c:extLst>
            <c:ext xmlns:c16="http://schemas.microsoft.com/office/drawing/2014/chart" uri="{C3380CC4-5D6E-409C-BE32-E72D297353CC}">
              <c16:uniqueId val="{00000003-16D5-D746-8A74-2835F4DBE804}"/>
            </c:ext>
          </c:extLst>
        </c:ser>
        <c:ser>
          <c:idx val="4"/>
          <c:order val="4"/>
          <c:tx>
            <c:strRef>
              <c:f>Leads!$B$8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Leads!$C$8:$N$8</c:f>
              <c:numCache>
                <c:formatCode>0</c:formatCode>
                <c:ptCount val="12"/>
              </c:numCache>
            </c:numRef>
          </c:val>
          <c:extLst>
            <c:ext xmlns:c16="http://schemas.microsoft.com/office/drawing/2014/chart" uri="{C3380CC4-5D6E-409C-BE32-E72D297353CC}">
              <c16:uniqueId val="{00000004-16D5-D746-8A74-2835F4DBE804}"/>
            </c:ext>
          </c:extLst>
        </c:ser>
        <c:ser>
          <c:idx val="5"/>
          <c:order val="5"/>
          <c:tx>
            <c:strRef>
              <c:f>Leads!$B$9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Leads!$C$9:$N$9</c:f>
              <c:numCache>
                <c:formatCode>0</c:formatCode>
                <c:ptCount val="12"/>
              </c:numCache>
            </c:numRef>
          </c:val>
          <c:extLst>
            <c:ext xmlns:c16="http://schemas.microsoft.com/office/drawing/2014/chart" uri="{C3380CC4-5D6E-409C-BE32-E72D297353CC}">
              <c16:uniqueId val="{00000005-16D5-D746-8A74-2835F4DBE804}"/>
            </c:ext>
          </c:extLst>
        </c:ser>
        <c:ser>
          <c:idx val="6"/>
          <c:order val="6"/>
          <c:tx>
            <c:strRef>
              <c:f>Leads!$B$10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Leads!$C$10:$N$10</c:f>
              <c:numCache>
                <c:formatCode>0</c:formatCode>
                <c:ptCount val="12"/>
              </c:numCache>
            </c:numRef>
          </c:val>
          <c:extLst>
            <c:ext xmlns:c16="http://schemas.microsoft.com/office/drawing/2014/chart" uri="{C3380CC4-5D6E-409C-BE32-E72D297353CC}">
              <c16:uniqueId val="{00000006-16D5-D746-8A74-2835F4DBE804}"/>
            </c:ext>
          </c:extLst>
        </c:ser>
        <c:ser>
          <c:idx val="7"/>
          <c:order val="7"/>
          <c:tx>
            <c:strRef>
              <c:f>Leads!$B$11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Leads!$C$11:$N$11</c:f>
              <c:numCache>
                <c:formatCode>0</c:formatCode>
                <c:ptCount val="12"/>
              </c:numCache>
            </c:numRef>
          </c:val>
          <c:extLst>
            <c:ext xmlns:c16="http://schemas.microsoft.com/office/drawing/2014/chart" uri="{C3380CC4-5D6E-409C-BE32-E72D297353CC}">
              <c16:uniqueId val="{00000007-16D5-D746-8A74-2835F4DBE804}"/>
            </c:ext>
          </c:extLst>
        </c:ser>
        <c:dLbls>
          <c:showLegendKey val="0"/>
          <c:showVal val="0"/>
          <c:showCatName val="0"/>
          <c:showSerName val="0"/>
          <c:showPercent val="0"/>
          <c:showBubbleSize val="0"/>
        </c:dLbls>
        <c:gapWidth val="150"/>
        <c:overlap val="100"/>
        <c:axId val="64359040"/>
        <c:axId val="64364928"/>
      </c:barChart>
      <c:dateAx>
        <c:axId val="64359040"/>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364928"/>
        <c:crosses val="autoZero"/>
        <c:auto val="1"/>
        <c:lblOffset val="100"/>
        <c:baseTimeUnit val="months"/>
      </c:dateAx>
      <c:valAx>
        <c:axId val="64364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359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LEADS GERADOS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Leads!$B$13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910-834D-BDD5-28EF5D9F7366}"/>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910-834D-BDD5-28EF5D9F7366}"/>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910-834D-BDD5-28EF5D9F7366}"/>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910-834D-BDD5-28EF5D9F7366}"/>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910-834D-BDD5-28EF5D9F7366}"/>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910-834D-BDD5-28EF5D9F7366}"/>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910-834D-BDD5-28EF5D9F7366}"/>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910-834D-BDD5-28EF5D9F7366}"/>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910-834D-BDD5-28EF5D9F7366}"/>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7910-834D-BDD5-28EF5D9F7366}"/>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7910-834D-BDD5-28EF5D9F7366}"/>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7910-834D-BDD5-28EF5D9F736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910-834D-BDD5-28EF5D9F736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910-834D-BDD5-28EF5D9F736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910-834D-BDD5-28EF5D9F736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910-834D-BDD5-28EF5D9F736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910-834D-BDD5-28EF5D9F736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910-834D-BDD5-28EF5D9F736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7910-834D-BDD5-28EF5D9F736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7910-834D-BDD5-28EF5D9F736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7910-834D-BDD5-28EF5D9F736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7910-834D-BDD5-28EF5D9F736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7910-834D-BDD5-28EF5D9F736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7910-834D-BDD5-28EF5D9F736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910-834D-BDD5-28EF5D9F7366}"/>
            </c:ext>
          </c:extLst>
        </c:ser>
        <c:dLbls>
          <c:dLblPos val="ctr"/>
          <c:showLegendKey val="0"/>
          <c:showVal val="1"/>
          <c:showCatName val="0"/>
          <c:showSerName val="0"/>
          <c:showPercent val="0"/>
          <c:showBubbleSize val="0"/>
        </c:dLbls>
        <c:gapWidth val="23"/>
        <c:axId val="64465152"/>
        <c:axId val="64479232"/>
      </c:barChart>
      <c:dateAx>
        <c:axId val="64465152"/>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479232"/>
        <c:crosses val="autoZero"/>
        <c:auto val="1"/>
        <c:lblOffset val="100"/>
        <c:baseTimeUnit val="months"/>
      </c:dateAx>
      <c:valAx>
        <c:axId val="644792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465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CLIENTES GERADOS </a:t>
            </a:r>
            <a:r>
              <a:rPr lang="pt-BR" baseline="0"/>
              <a:t>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Clientes!$B$4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Clientes!$C$4:$N$4</c:f>
              <c:numCache>
                <c:formatCode>0</c:formatCode>
                <c:ptCount val="12"/>
              </c:numCache>
            </c:numRef>
          </c:val>
          <c:extLst>
            <c:ext xmlns:c16="http://schemas.microsoft.com/office/drawing/2014/chart" uri="{C3380CC4-5D6E-409C-BE32-E72D297353CC}">
              <c16:uniqueId val="{00000000-D75E-1A4F-9017-04DED05B4EC1}"/>
            </c:ext>
          </c:extLst>
        </c:ser>
        <c:ser>
          <c:idx val="1"/>
          <c:order val="1"/>
          <c:tx>
            <c:strRef>
              <c:f>Clientes!$B$5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Clientes!$C$5:$N$5</c:f>
              <c:numCache>
                <c:formatCode>0</c:formatCode>
                <c:ptCount val="12"/>
              </c:numCache>
            </c:numRef>
          </c:val>
          <c:extLst>
            <c:ext xmlns:c16="http://schemas.microsoft.com/office/drawing/2014/chart" uri="{C3380CC4-5D6E-409C-BE32-E72D297353CC}">
              <c16:uniqueId val="{00000001-D75E-1A4F-9017-04DED05B4EC1}"/>
            </c:ext>
          </c:extLst>
        </c:ser>
        <c:ser>
          <c:idx val="2"/>
          <c:order val="2"/>
          <c:tx>
            <c:strRef>
              <c:f>Clientes!$B$6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Clientes!$C$6:$N$6</c:f>
              <c:numCache>
                <c:formatCode>0</c:formatCode>
                <c:ptCount val="12"/>
              </c:numCache>
            </c:numRef>
          </c:val>
          <c:extLst>
            <c:ext xmlns:c16="http://schemas.microsoft.com/office/drawing/2014/chart" uri="{C3380CC4-5D6E-409C-BE32-E72D297353CC}">
              <c16:uniqueId val="{00000002-D75E-1A4F-9017-04DED05B4EC1}"/>
            </c:ext>
          </c:extLst>
        </c:ser>
        <c:ser>
          <c:idx val="3"/>
          <c:order val="3"/>
          <c:tx>
            <c:strRef>
              <c:f>Clientes!$B$7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Clientes!$C$7:$N$7</c:f>
              <c:numCache>
                <c:formatCode>0</c:formatCode>
                <c:ptCount val="12"/>
              </c:numCache>
            </c:numRef>
          </c:val>
          <c:extLst>
            <c:ext xmlns:c16="http://schemas.microsoft.com/office/drawing/2014/chart" uri="{C3380CC4-5D6E-409C-BE32-E72D297353CC}">
              <c16:uniqueId val="{00000003-D75E-1A4F-9017-04DED05B4EC1}"/>
            </c:ext>
          </c:extLst>
        </c:ser>
        <c:ser>
          <c:idx val="4"/>
          <c:order val="4"/>
          <c:tx>
            <c:strRef>
              <c:f>Clientes!$B$8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Clientes!$C$8:$N$8</c:f>
              <c:numCache>
                <c:formatCode>0</c:formatCode>
                <c:ptCount val="12"/>
              </c:numCache>
            </c:numRef>
          </c:val>
          <c:extLst>
            <c:ext xmlns:c16="http://schemas.microsoft.com/office/drawing/2014/chart" uri="{C3380CC4-5D6E-409C-BE32-E72D297353CC}">
              <c16:uniqueId val="{00000004-D75E-1A4F-9017-04DED05B4EC1}"/>
            </c:ext>
          </c:extLst>
        </c:ser>
        <c:ser>
          <c:idx val="5"/>
          <c:order val="5"/>
          <c:tx>
            <c:strRef>
              <c:f>Clientes!$B$9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Clientes!$C$9:$N$9</c:f>
              <c:numCache>
                <c:formatCode>0</c:formatCode>
                <c:ptCount val="12"/>
              </c:numCache>
            </c:numRef>
          </c:val>
          <c:extLst>
            <c:ext xmlns:c16="http://schemas.microsoft.com/office/drawing/2014/chart" uri="{C3380CC4-5D6E-409C-BE32-E72D297353CC}">
              <c16:uniqueId val="{00000005-D75E-1A4F-9017-04DED05B4EC1}"/>
            </c:ext>
          </c:extLst>
        </c:ser>
        <c:ser>
          <c:idx val="6"/>
          <c:order val="6"/>
          <c:tx>
            <c:strRef>
              <c:f>Clientes!$B$10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Clientes!$C$10:$N$10</c:f>
              <c:numCache>
                <c:formatCode>0</c:formatCode>
                <c:ptCount val="12"/>
              </c:numCache>
            </c:numRef>
          </c:val>
          <c:extLst>
            <c:ext xmlns:c16="http://schemas.microsoft.com/office/drawing/2014/chart" uri="{C3380CC4-5D6E-409C-BE32-E72D297353CC}">
              <c16:uniqueId val="{00000006-D75E-1A4F-9017-04DED05B4EC1}"/>
            </c:ext>
          </c:extLst>
        </c:ser>
        <c:ser>
          <c:idx val="7"/>
          <c:order val="7"/>
          <c:tx>
            <c:strRef>
              <c:f>Clientes!$B$11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Clientes!$C$3:$N$3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Clientes!$C$11:$N$11</c:f>
              <c:numCache>
                <c:formatCode>0</c:formatCode>
                <c:ptCount val="12"/>
              </c:numCache>
            </c:numRef>
          </c:val>
          <c:extLst>
            <c:ext xmlns:c16="http://schemas.microsoft.com/office/drawing/2014/chart" uri="{C3380CC4-5D6E-409C-BE32-E72D297353CC}">
              <c16:uniqueId val="{00000007-D75E-1A4F-9017-04DED05B4EC1}"/>
            </c:ext>
          </c:extLst>
        </c:ser>
        <c:dLbls>
          <c:showLegendKey val="0"/>
          <c:showVal val="0"/>
          <c:showCatName val="0"/>
          <c:showSerName val="0"/>
          <c:showPercent val="0"/>
          <c:showBubbleSize val="0"/>
        </c:dLbls>
        <c:gapWidth val="150"/>
        <c:overlap val="100"/>
        <c:axId val="64197376"/>
        <c:axId val="64198912"/>
      </c:barChart>
      <c:dateAx>
        <c:axId val="6419737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198912"/>
        <c:crosses val="autoZero"/>
        <c:auto val="1"/>
        <c:lblOffset val="100"/>
        <c:baseTimeUnit val="months"/>
      </c:dateAx>
      <c:valAx>
        <c:axId val="64198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197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CLIENTES IMPULSIONADOS PELO MARKETING</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Clientes!$B$13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4F1-DB4A-82DB-64CE5743D2CD}"/>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B4F1-DB4A-82DB-64CE5743D2CD}"/>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B4F1-DB4A-82DB-64CE5743D2CD}"/>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B4F1-DB4A-82DB-64CE5743D2CD}"/>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F1-DB4A-82DB-64CE5743D2CD}"/>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B4F1-DB4A-82DB-64CE5743D2CD}"/>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B4F1-DB4A-82DB-64CE5743D2CD}"/>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B4F1-DB4A-82DB-64CE5743D2CD}"/>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B4F1-DB4A-82DB-64CE5743D2CD}"/>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B4F1-DB4A-82DB-64CE5743D2CD}"/>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B4F1-DB4A-82DB-64CE5743D2CD}"/>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B4F1-DB4A-82DB-64CE5743D2C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4F1-DB4A-82DB-64CE5743D2C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4F1-DB4A-82DB-64CE5743D2C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4F1-DB4A-82DB-64CE5743D2C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4F1-DB4A-82DB-64CE5743D2C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4F1-DB4A-82DB-64CE5743D2C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B4F1-DB4A-82DB-64CE5743D2C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B4F1-DB4A-82DB-64CE5743D2C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B4F1-DB4A-82DB-64CE5743D2C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B4F1-DB4A-82DB-64CE5743D2C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B4F1-DB4A-82DB-64CE5743D2C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B4F1-DB4A-82DB-64CE5743D2C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B4F1-DB4A-82DB-64CE5743D2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Clientes!$C$12:$N$12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4F1-DB4A-82DB-64CE5743D2CD}"/>
            </c:ext>
          </c:extLst>
        </c:ser>
        <c:dLbls>
          <c:dLblPos val="ctr"/>
          <c:showLegendKey val="0"/>
          <c:showVal val="1"/>
          <c:showCatName val="0"/>
          <c:showSerName val="0"/>
          <c:showPercent val="0"/>
          <c:showBubbleSize val="0"/>
        </c:dLbls>
        <c:gapWidth val="23"/>
        <c:axId val="64751872"/>
        <c:axId val="64765952"/>
      </c:barChart>
      <c:dateAx>
        <c:axId val="64751872"/>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765952"/>
        <c:crosses val="autoZero"/>
        <c:auto val="1"/>
        <c:lblOffset val="100"/>
        <c:baseTimeUnit val="months"/>
      </c:dateAx>
      <c:valAx>
        <c:axId val="64765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5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 de CLIENTES GERADOS POR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8A38-2A4F-8BD9-57905CF4227B}"/>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8A38-2A4F-8BD9-57905CF4227B}"/>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8A38-2A4F-8BD9-57905CF4227B}"/>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8A38-2A4F-8BD9-57905CF4227B}"/>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8A38-2A4F-8BD9-57905CF4227B}"/>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8A38-2A4F-8BD9-57905CF4227B}"/>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8A38-2A4F-8BD9-57905CF4227B}"/>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8A38-2A4F-8BD9-57905CF4227B}"/>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8A38-2A4F-8BD9-57905CF4227B}"/>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8A38-2A4F-8BD9-57905CF4227B}"/>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8A38-2A4F-8BD9-57905CF4227B}"/>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8A38-2A4F-8BD9-57905CF4227B}"/>
              </c:ext>
            </c:extLst>
          </c:dPt>
          <c:dLbls>
            <c:spPr>
              <a:noFill/>
              <a:ln>
                <a:noFill/>
              </a:ln>
              <a:effectLst/>
            </c:spPr>
            <c:txPr>
              <a:bodyPr rot="0" spcFirstLastPara="1" vertOverflow="clip" horzOverflow="clip" vert="horz" wrap="square" lIns="0" tIns="0" rIns="0" bIns="0" anchor="ctr" anchorCtr="1">
                <a:spAutoFit/>
              </a:bodyPr>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Clientes!$C$16:$N$16</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Clientes!$C$18:$N$18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8A38-2A4F-8BD9-57905CF4227B}"/>
            </c:ext>
          </c:extLst>
        </c:ser>
        <c:dLbls>
          <c:showLegendKey val="0"/>
          <c:showVal val="1"/>
          <c:showCatName val="0"/>
          <c:showSerName val="0"/>
          <c:showPercent val="0"/>
          <c:showBubbleSize val="0"/>
        </c:dLbls>
        <c:marker val="1"/>
        <c:smooth val="0"/>
        <c:axId val="64806912"/>
        <c:axId val="64962944"/>
      </c:lineChart>
      <c:dateAx>
        <c:axId val="64806912"/>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962944"/>
        <c:crosses val="autoZero"/>
        <c:auto val="1"/>
        <c:lblOffset val="100"/>
        <c:baseTimeUnit val="months"/>
      </c:dateAx>
      <c:valAx>
        <c:axId val="6496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806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1"/>
        <c:ser>
          <c:idx val="0"/>
          <c:order val="0"/>
          <c:tx>
            <c:strRef>
              <c:f>'Taxas de conversão'!$B$9</c:f>
              <c:strCache>
                <c:ptCount val="1"/>
                <c:pt idx="0">
                  <c:v>% DE LEAD POR VISITA</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44C3-2646-A469-C32C66951BDD}"/>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44C3-2646-A469-C32C66951BDD}"/>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44C3-2646-A469-C32C66951BDD}"/>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44C3-2646-A469-C32C66951BDD}"/>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44C3-2646-A469-C32C66951BDD}"/>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44C3-2646-A469-C32C66951BDD}"/>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44C3-2646-A469-C32C66951BDD}"/>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44C3-2646-A469-C32C66951BDD}"/>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44C3-2646-A469-C32C66951BDD}"/>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44C3-2646-A469-C32C66951BDD}"/>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44C3-2646-A469-C32C66951BDD}"/>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44C3-2646-A469-C32C66951BD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4C3-2646-A469-C32C66951BD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4C3-2646-A469-C32C66951BD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44C3-2646-A469-C32C66951BD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44C3-2646-A469-C32C66951BD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4C3-2646-A469-C32C66951BD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44C3-2646-A469-C32C66951BD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44C3-2646-A469-C32C66951BD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44C3-2646-A469-C32C66951BD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44C3-2646-A469-C32C66951BD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44C3-2646-A469-C32C66951BD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44C3-2646-A469-C32C66951BD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44C3-2646-A469-C32C66951B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44C3-2646-A469-C32C66951BDD}"/>
            </c:ext>
          </c:extLst>
        </c:ser>
        <c:dLbls>
          <c:dLblPos val="ctr"/>
          <c:showLegendKey val="0"/>
          <c:showVal val="1"/>
          <c:showCatName val="0"/>
          <c:showSerName val="0"/>
          <c:showPercent val="0"/>
          <c:showBubbleSize val="0"/>
        </c:dLbls>
        <c:marker val="1"/>
        <c:smooth val="0"/>
        <c:axId val="64611456"/>
        <c:axId val="64612992"/>
      </c:lineChart>
      <c:dateAx>
        <c:axId val="6461145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612992"/>
        <c:crosses val="autoZero"/>
        <c:auto val="1"/>
        <c:lblOffset val="100"/>
        <c:baseTimeUnit val="months"/>
      </c:dateAx>
      <c:valAx>
        <c:axId val="64612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611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sz="1800"/>
              <a:t>% DE LEAD POR CLIENTE</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1F77-884C-B3A4-7C3C51B20A2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1F77-884C-B3A4-7C3C51B20A2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1F77-884C-B3A4-7C3C51B20A2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1F77-884C-B3A4-7C3C51B20A2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1F77-884C-B3A4-7C3C51B20A2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1F77-884C-B3A4-7C3C51B20A2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1F77-884C-B3A4-7C3C51B20A2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1F77-884C-B3A4-7C3C51B20A2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1F77-884C-B3A4-7C3C51B20A2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1F77-884C-B3A4-7C3C51B20A2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1F77-884C-B3A4-7C3C51B20A2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1F77-884C-B3A4-7C3C51B20A2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F77-884C-B3A4-7C3C51B20A2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F77-884C-B3A4-7C3C51B20A2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F77-884C-B3A4-7C3C51B20A2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F77-884C-B3A4-7C3C51B20A2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F77-884C-B3A4-7C3C51B20A2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1F77-884C-B3A4-7C3C51B20A2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1F77-884C-B3A4-7C3C51B20A2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1F77-884C-B3A4-7C3C51B20A2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1F77-884C-B3A4-7C3C51B20A2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1F77-884C-B3A4-7C3C51B20A2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1F77-884C-B3A4-7C3C51B20A2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1F77-884C-B3A4-7C3C51B20A2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1F77-884C-B3A4-7C3C51B20A2C}"/>
            </c:ext>
          </c:extLst>
        </c:ser>
        <c:dLbls>
          <c:dLblPos val="ctr"/>
          <c:showLegendKey val="0"/>
          <c:showVal val="1"/>
          <c:showCatName val="0"/>
          <c:showSerName val="0"/>
          <c:showPercent val="0"/>
          <c:showBubbleSize val="0"/>
        </c:dLbls>
        <c:marker val="1"/>
        <c:smooth val="0"/>
        <c:axId val="64742528"/>
        <c:axId val="64744064"/>
      </c:lineChart>
      <c:dateAx>
        <c:axId val="64742528"/>
        <c:scaling>
          <c:orientation val="minMax"/>
        </c:scaling>
        <c:delete val="0"/>
        <c:axPos val="b"/>
        <c:numFmt formatCode="[$-416]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744064"/>
        <c:crosses val="autoZero"/>
        <c:auto val="1"/>
        <c:lblOffset val="100"/>
        <c:baseTimeUnit val="months"/>
      </c:dateAx>
      <c:valAx>
        <c:axId val="64744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42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 DE VISITAS POR CLIENTE</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3F7D-5446-B037-FE43E3114C46}"/>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3F7D-5446-B037-FE43E3114C46}"/>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3F7D-5446-B037-FE43E3114C46}"/>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3F7D-5446-B037-FE43E3114C46}"/>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3F7D-5446-B037-FE43E3114C46}"/>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3F7D-5446-B037-FE43E3114C46}"/>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3F7D-5446-B037-FE43E3114C46}"/>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3F7D-5446-B037-FE43E3114C46}"/>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3F7D-5446-B037-FE43E3114C46}"/>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3F7D-5446-B037-FE43E3114C46}"/>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3F7D-5446-B037-FE43E3114C46}"/>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3F7D-5446-B037-FE43E3114C4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F7D-5446-B037-FE43E3114C4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F7D-5446-B037-FE43E3114C4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F7D-5446-B037-FE43E3114C4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F7D-5446-B037-FE43E3114C4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F7D-5446-B037-FE43E3114C4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3F7D-5446-B037-FE43E3114C4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3F7D-5446-B037-FE43E3114C4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3F7D-5446-B037-FE43E3114C4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3F7D-5446-B037-FE43E3114C4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3F7D-5446-B037-FE43E3114C4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3F7D-5446-B037-FE43E3114C4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3F7D-5446-B037-FE43E3114C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3F7D-5446-B037-FE43E3114C46}"/>
            </c:ext>
          </c:extLst>
        </c:ser>
        <c:dLbls>
          <c:dLblPos val="ctr"/>
          <c:showLegendKey val="0"/>
          <c:showVal val="1"/>
          <c:showCatName val="0"/>
          <c:showSerName val="0"/>
          <c:showPercent val="0"/>
          <c:showBubbleSize val="0"/>
        </c:dLbls>
        <c:marker val="1"/>
        <c:smooth val="0"/>
        <c:axId val="65412096"/>
        <c:axId val="65450752"/>
      </c:lineChart>
      <c:dateAx>
        <c:axId val="6541209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450752"/>
        <c:crosses val="autoZero"/>
        <c:auto val="1"/>
        <c:lblOffset val="100"/>
        <c:baseTimeUnit val="months"/>
      </c:dateAx>
      <c:valAx>
        <c:axId val="65450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4120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080" b="1" i="0" u="none" strike="noStrike" kern="1200" baseline="0">
                <a:solidFill>
                  <a:schemeClr val="dk1">
                    <a:lumMod val="75000"/>
                    <a:lumOff val="25000"/>
                  </a:schemeClr>
                </a:solidFill>
                <a:latin typeface="Century Gothic" panose="020B0502020202020204" pitchFamily="34" charset="0"/>
                <a:ea typeface="+mn-ea"/>
                <a:cs typeface="+mn-cs"/>
              </a:defRPr>
            </a:pPr>
            <a:r>
              <a:rPr lang="pt-BR"/>
              <a:t>ALCANCE POR CANAL</a:t>
            </a:r>
          </a:p>
        </c:rich>
      </c:tx>
      <c:overlay val="0"/>
      <c:spPr>
        <a:noFill/>
        <a:ln>
          <a:noFill/>
        </a:ln>
        <a:effectLst/>
      </c:spPr>
      <c:txPr>
        <a:bodyPr rot="0" spcFirstLastPara="1" vertOverflow="ellipsis" vert="horz" wrap="square" anchor="ctr" anchorCtr="1"/>
        <a:lstStyle/>
        <a:p>
          <a:pPr rtl="0">
            <a:defRPr sz="108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'Alcance - EXEMPLO'!$B$4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'Alcance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 - EXEMPLO'!$C$4:$N$4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2DB6-411E-BCC1-11C251E67144}"/>
            </c:ext>
          </c:extLst>
        </c:ser>
        <c:ser>
          <c:idx val="1"/>
          <c:order val="1"/>
          <c:tx>
            <c:strRef>
              <c:f>'Alcance - EXEMPLO'!$B$5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'Alcance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 - EXEMPLO'!$C$5:$N$5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2DB6-411E-BCC1-11C251E67144}"/>
            </c:ext>
          </c:extLst>
        </c:ser>
        <c:ser>
          <c:idx val="2"/>
          <c:order val="2"/>
          <c:tx>
            <c:strRef>
              <c:f>'Alcance - EXEMPLO'!$B$6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'Alcance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 - EXEMPLO'!$C$6:$N$6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2DB6-411E-BCC1-11C251E67144}"/>
            </c:ext>
          </c:extLst>
        </c:ser>
        <c:ser>
          <c:idx val="3"/>
          <c:order val="3"/>
          <c:tx>
            <c:strRef>
              <c:f>'Alcance - EXEMPLO'!$B$7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'Alcance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 - EXEMPLO'!$C$7:$N$7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2DB6-411E-BCC1-11C251E67144}"/>
            </c:ext>
          </c:extLst>
        </c:ser>
        <c:ser>
          <c:idx val="4"/>
          <c:order val="4"/>
          <c:tx>
            <c:strRef>
              <c:f>'Alcance - EXEMPLO'!$B$8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'Alcance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'Alcance - EXEMPLO'!$C$8:$N$8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2DB6-411E-BCC1-11C251E67144}"/>
            </c:ext>
          </c:extLst>
        </c:ser>
        <c:dLbls>
          <c:showLegendKey val="0"/>
          <c:showVal val="0"/>
          <c:showCatName val="0"/>
          <c:showSerName val="0"/>
          <c:showPercent val="0"/>
          <c:showBubbleSize val="0"/>
        </c:dLbls>
        <c:gapWidth val="150"/>
        <c:overlap val="100"/>
        <c:axId val="65153280"/>
        <c:axId val="65163264"/>
      </c:barChart>
      <c:dateAx>
        <c:axId val="65153280"/>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en-US"/>
          </a:p>
        </c:txPr>
        <c:crossAx val="65163264"/>
        <c:crosses val="autoZero"/>
        <c:auto val="1"/>
        <c:lblOffset val="100"/>
        <c:baseTimeUnit val="months"/>
      </c:dateAx>
      <c:valAx>
        <c:axId val="6516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153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VISITAS</a:t>
            </a:r>
            <a:r>
              <a:rPr lang="pt-BR" baseline="0"/>
              <a:t> AO SITE 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'Visitas - EXEMPLO'!$B$4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AA66-4326-B420-1D159687EF7E}"/>
            </c:ext>
          </c:extLst>
        </c:ser>
        <c:ser>
          <c:idx val="1"/>
          <c:order val="1"/>
          <c:tx>
            <c:strRef>
              <c:f>'Visitas - EXEMPLO'!$B$5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AA66-4326-B420-1D159687EF7E}"/>
            </c:ext>
          </c:extLst>
        </c:ser>
        <c:ser>
          <c:idx val="2"/>
          <c:order val="2"/>
          <c:tx>
            <c:strRef>
              <c:f>'Visitas - EXEMPLO'!$B$6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AA66-4326-B420-1D159687EF7E}"/>
            </c:ext>
          </c:extLst>
        </c:ser>
        <c:ser>
          <c:idx val="3"/>
          <c:order val="3"/>
          <c:tx>
            <c:strRef>
              <c:f>'Visitas - EXEMPLO'!$B$7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AA66-4326-B420-1D159687EF7E}"/>
            </c:ext>
          </c:extLst>
        </c:ser>
        <c:ser>
          <c:idx val="4"/>
          <c:order val="4"/>
          <c:tx>
            <c:strRef>
              <c:f>'Visitas - EXEMPLO'!$B$8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AA66-4326-B420-1D159687EF7E}"/>
            </c:ext>
          </c:extLst>
        </c:ser>
        <c:ser>
          <c:idx val="5"/>
          <c:order val="5"/>
          <c:tx>
            <c:strRef>
              <c:f>'Visitas - EXEMPLO'!$B$9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AA66-4326-B420-1D159687EF7E}"/>
            </c:ext>
          </c:extLst>
        </c:ser>
        <c:ser>
          <c:idx val="6"/>
          <c:order val="6"/>
          <c:tx>
            <c:strRef>
              <c:f>'Visitas - EXEMPLO'!$B$10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AA66-4326-B420-1D159687EF7E}"/>
            </c:ext>
          </c:extLst>
        </c:ser>
        <c:ser>
          <c:idx val="7"/>
          <c:order val="7"/>
          <c:tx>
            <c:strRef>
              <c:f>'Visitas - EXEMPLO'!$B$11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'Visitas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AA66-4326-B420-1D159687EF7E}"/>
            </c:ext>
          </c:extLst>
        </c:ser>
        <c:dLbls>
          <c:showLegendKey val="0"/>
          <c:showVal val="0"/>
          <c:showCatName val="0"/>
          <c:showSerName val="0"/>
          <c:showPercent val="0"/>
          <c:showBubbleSize val="0"/>
        </c:dLbls>
        <c:gapWidth val="150"/>
        <c:overlap val="100"/>
        <c:axId val="65312256"/>
        <c:axId val="65313792"/>
      </c:barChart>
      <c:dateAx>
        <c:axId val="6531225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313792"/>
        <c:crosses val="autoZero"/>
        <c:auto val="1"/>
        <c:lblOffset val="100"/>
        <c:baseTimeUnit val="months"/>
      </c:dateAx>
      <c:valAx>
        <c:axId val="65313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312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VISITAS AO SITE</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'Visitas - EXEMPLO'!$B$13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0-E342-F645-B900-EC61F5D5DA7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E342-F645-B900-EC61F5D5DA7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342-F645-B900-EC61F5D5DA7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E342-F645-B900-EC61F5D5DA7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342-F645-B900-EC61F5D5DA7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E342-F645-B900-EC61F5D5DA7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342-F645-B900-EC61F5D5DA7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E342-F645-B900-EC61F5D5DA7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342-F645-B900-EC61F5D5DA7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E342-F645-B900-EC61F5D5DA7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342-F645-B900-EC61F5D5DA7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E342-F645-B900-EC61F5D5DA7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342-F645-B900-EC61F5D5DA7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342-F645-B900-EC61F5D5DA7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342-F645-B900-EC61F5D5DA7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342-F645-B900-EC61F5D5DA7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E342-F645-B900-EC61F5D5DA7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E342-F645-B900-EC61F5D5DA7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E342-F645-B900-EC61F5D5DA7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E342-F645-B900-EC61F5D5DA7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E342-F645-B900-EC61F5D5DA7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E342-F645-B900-EC61F5D5DA7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E342-F645-B900-EC61F5D5DA7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E342-F645-B900-EC61F5D5DA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'Visitas - EXEMPLO'!$C$12:$N$12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'Visitas - EXEMPLO'!$C$13:$N$13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00-C089-4CF4-A450-068358A9EADE}"/>
            </c:ext>
          </c:extLst>
        </c:ser>
        <c:dLbls>
          <c:dLblPos val="ctr"/>
          <c:showLegendKey val="0"/>
          <c:showVal val="1"/>
          <c:showCatName val="0"/>
          <c:showSerName val="0"/>
          <c:showPercent val="0"/>
          <c:showBubbleSize val="0"/>
        </c:dLbls>
        <c:gapWidth val="23"/>
        <c:axId val="65784832"/>
        <c:axId val="65880832"/>
      </c:barChart>
      <c:dateAx>
        <c:axId val="65784832"/>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5880832"/>
        <c:crosses val="autoZero"/>
        <c:auto val="1"/>
        <c:lblOffset val="100"/>
        <c:baseTimeUnit val="months"/>
      </c:dateAx>
      <c:valAx>
        <c:axId val="65880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848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LEADS GERADOS </a:t>
            </a:r>
            <a:r>
              <a:rPr lang="pt-BR" baseline="0"/>
              <a:t>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'Leads - EXEMPLO'!$B$4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9E1B-9E4C-92CB-BA8BDECA71AB}"/>
            </c:ext>
          </c:extLst>
        </c:ser>
        <c:ser>
          <c:idx val="1"/>
          <c:order val="1"/>
          <c:tx>
            <c:strRef>
              <c:f>'Leads - EXEMPLO'!$B$5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9E1B-9E4C-92CB-BA8BDECA71AB}"/>
            </c:ext>
          </c:extLst>
        </c:ser>
        <c:ser>
          <c:idx val="2"/>
          <c:order val="2"/>
          <c:tx>
            <c:strRef>
              <c:f>'Leads - EXEMPLO'!$B$6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9E1B-9E4C-92CB-BA8BDECA71AB}"/>
            </c:ext>
          </c:extLst>
        </c:ser>
        <c:ser>
          <c:idx val="3"/>
          <c:order val="3"/>
          <c:tx>
            <c:strRef>
              <c:f>'Leads - EXEMPLO'!$B$7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9E1B-9E4C-92CB-BA8BDECA71AB}"/>
            </c:ext>
          </c:extLst>
        </c:ser>
        <c:ser>
          <c:idx val="4"/>
          <c:order val="4"/>
          <c:tx>
            <c:strRef>
              <c:f>'Leads - EXEMPLO'!$B$8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9E1B-9E4C-92CB-BA8BDECA71AB}"/>
            </c:ext>
          </c:extLst>
        </c:ser>
        <c:ser>
          <c:idx val="5"/>
          <c:order val="5"/>
          <c:tx>
            <c:strRef>
              <c:f>'Leads - EXEMPLO'!$B$9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9E1B-9E4C-92CB-BA8BDECA71AB}"/>
            </c:ext>
          </c:extLst>
        </c:ser>
        <c:ser>
          <c:idx val="6"/>
          <c:order val="6"/>
          <c:tx>
            <c:strRef>
              <c:f>'Leads - EXEMPLO'!$B$10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9E1B-9E4C-92CB-BA8BDECA71AB}"/>
            </c:ext>
          </c:extLst>
        </c:ser>
        <c:ser>
          <c:idx val="7"/>
          <c:order val="7"/>
          <c:tx>
            <c:strRef>
              <c:f>'Leads - EXEMPLO'!$B$11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9E1B-9E4C-92CB-BA8BDECA71AB}"/>
            </c:ext>
          </c:extLst>
        </c:ser>
        <c:dLbls>
          <c:showLegendKey val="0"/>
          <c:showVal val="0"/>
          <c:showCatName val="0"/>
          <c:showSerName val="0"/>
          <c:showPercent val="0"/>
          <c:showBubbleSize val="0"/>
        </c:dLbls>
        <c:gapWidth val="150"/>
        <c:overlap val="100"/>
        <c:axId val="66246144"/>
        <c:axId val="66247680"/>
      </c:barChart>
      <c:dateAx>
        <c:axId val="66246144"/>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247680"/>
        <c:crosses val="autoZero"/>
        <c:auto val="1"/>
        <c:lblOffset val="100"/>
        <c:baseTimeUnit val="months"/>
      </c:dateAx>
      <c:valAx>
        <c:axId val="662476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LEADS GERADOS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'Leads - EXEMPLO'!$B$13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5656-184C-8974-99EBF7FF3D8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656-184C-8974-99EBF7FF3D8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5656-184C-8974-99EBF7FF3D8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5656-184C-8974-99EBF7FF3D8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5656-184C-8974-99EBF7FF3D8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5656-184C-8974-99EBF7FF3D8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5656-184C-8974-99EBF7FF3D8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5656-184C-8974-99EBF7FF3D8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5656-184C-8974-99EBF7FF3D83}"/>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5656-184C-8974-99EBF7FF3D83}"/>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5656-184C-8974-99EBF7FF3D83}"/>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5656-184C-8974-99EBF7FF3D83}"/>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656-184C-8974-99EBF7FF3D83}"/>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656-184C-8974-99EBF7FF3D83}"/>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656-184C-8974-99EBF7FF3D83}"/>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656-184C-8974-99EBF7FF3D83}"/>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656-184C-8974-99EBF7FF3D83}"/>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5656-184C-8974-99EBF7FF3D83}"/>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5656-184C-8974-99EBF7FF3D83}"/>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5656-184C-8974-99EBF7FF3D83}"/>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5656-184C-8974-99EBF7FF3D83}"/>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5656-184C-8974-99EBF7FF3D83}"/>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5656-184C-8974-99EBF7FF3D83}"/>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5656-184C-8974-99EBF7FF3D8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 - EXEMPLO'!$C$12:$N$12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EXEMPLO'!$C$13:$N$13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18-5656-184C-8974-99EBF7FF3D83}"/>
            </c:ext>
          </c:extLst>
        </c:ser>
        <c:dLbls>
          <c:dLblPos val="ctr"/>
          <c:showLegendKey val="0"/>
          <c:showVal val="1"/>
          <c:showCatName val="0"/>
          <c:showSerName val="0"/>
          <c:showPercent val="0"/>
          <c:showBubbleSize val="0"/>
        </c:dLbls>
        <c:gapWidth val="23"/>
        <c:axId val="66006016"/>
        <c:axId val="66028288"/>
      </c:barChart>
      <c:dateAx>
        <c:axId val="6600601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028288"/>
        <c:crosses val="autoZero"/>
        <c:auto val="1"/>
        <c:lblOffset val="100"/>
        <c:baseTimeUnit val="months"/>
      </c:dateAx>
      <c:valAx>
        <c:axId val="66028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006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CLIENTES GERADOS </a:t>
            </a:r>
            <a:r>
              <a:rPr lang="pt-BR" baseline="0"/>
              <a:t>POR ORIGEM</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stacked"/>
        <c:varyColors val="0"/>
        <c:ser>
          <c:idx val="0"/>
          <c:order val="0"/>
          <c:tx>
            <c:strRef>
              <c:f>'Clientes - EXEMPLO'!$B$4</c:f>
              <c:strCache>
                <c:ptCount val="1"/>
                <c:pt idx="0">
                  <c:v>Tráfego direto</c:v>
                </c:pt>
              </c:strCache>
            </c:strRef>
          </c:tx>
          <c:spPr>
            <a:solidFill>
              <a:schemeClr val="accent1">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EXEMPLO'!$C$4:$N$4</c:f>
              <c:numCache>
                <c:formatCode>0</c:formatCode>
                <c:ptCount val="12"/>
                <c:pt idx="0">
                  <c:v>2</c:v>
                </c:pt>
                <c:pt idx="1">
                  <c:v>1</c:v>
                </c:pt>
                <c:pt idx="2">
                  <c:v>1</c:v>
                </c:pt>
                <c:pt idx="3">
                  <c:v>1</c:v>
                </c:pt>
                <c:pt idx="4">
                  <c:v>1</c:v>
                </c:pt>
                <c:pt idx="5">
                  <c:v>1</c:v>
                </c:pt>
                <c:pt idx="6">
                  <c:v>1</c:v>
                </c:pt>
                <c:pt idx="7">
                  <c:v>1</c:v>
                </c:pt>
                <c:pt idx="8">
                  <c:v>1</c:v>
                </c:pt>
                <c:pt idx="9">
                  <c:v>2</c:v>
                </c:pt>
                <c:pt idx="10">
                  <c:v>3</c:v>
                </c:pt>
                <c:pt idx="11">
                  <c:v>4</c:v>
                </c:pt>
              </c:numCache>
            </c:numRef>
          </c:val>
          <c:extLst>
            <c:ext xmlns:c16="http://schemas.microsoft.com/office/drawing/2014/chart" uri="{C3380CC4-5D6E-409C-BE32-E72D297353CC}">
              <c16:uniqueId val="{00000000-0E62-1B4D-85BE-333BC209E2DF}"/>
            </c:ext>
          </c:extLst>
        </c:ser>
        <c:ser>
          <c:idx val="1"/>
          <c:order val="1"/>
          <c:tx>
            <c:strRef>
              <c:f>'Clientes - EXEMPLO'!$B$5</c:f>
              <c:strCache>
                <c:ptCount val="1"/>
                <c:pt idx="0">
                  <c:v>Marketing por e-mail</c:v>
                </c:pt>
              </c:strCache>
            </c:strRef>
          </c:tx>
          <c:spPr>
            <a:solidFill>
              <a:schemeClr val="accent2">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EXEMPLO'!$C$5:$N$5</c:f>
              <c:numCache>
                <c:formatCode>0</c:formatCode>
                <c:ptCount val="12"/>
                <c:pt idx="0">
                  <c:v>1</c:v>
                </c:pt>
                <c:pt idx="1">
                  <c:v>1</c:v>
                </c:pt>
                <c:pt idx="2">
                  <c:v>1</c:v>
                </c:pt>
                <c:pt idx="3">
                  <c:v>1</c:v>
                </c:pt>
                <c:pt idx="4">
                  <c:v>1</c:v>
                </c:pt>
                <c:pt idx="5">
                  <c:v>1</c:v>
                </c:pt>
                <c:pt idx="6">
                  <c:v>1</c:v>
                </c:pt>
                <c:pt idx="7">
                  <c:v>1</c:v>
                </c:pt>
                <c:pt idx="8">
                  <c:v>2</c:v>
                </c:pt>
                <c:pt idx="9">
                  <c:v>1</c:v>
                </c:pt>
                <c:pt idx="10">
                  <c:v>5</c:v>
                </c:pt>
                <c:pt idx="11">
                  <c:v>6</c:v>
                </c:pt>
              </c:numCache>
            </c:numRef>
          </c:val>
          <c:extLst>
            <c:ext xmlns:c16="http://schemas.microsoft.com/office/drawing/2014/chart" uri="{C3380CC4-5D6E-409C-BE32-E72D297353CC}">
              <c16:uniqueId val="{00000001-0E62-1B4D-85BE-333BC209E2DF}"/>
            </c:ext>
          </c:extLst>
        </c:ser>
        <c:ser>
          <c:idx val="2"/>
          <c:order val="2"/>
          <c:tx>
            <c:strRef>
              <c:f>'Clientes - EXEMPLO'!$B$6</c:f>
              <c:strCache>
                <c:ptCount val="1"/>
                <c:pt idx="0">
                  <c:v>Pesquisa orgânica</c:v>
                </c:pt>
              </c:strCache>
            </c:strRef>
          </c:tx>
          <c:spPr>
            <a:solidFill>
              <a:schemeClr val="accent3">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EXEMPLO'!$C$6:$N$6</c:f>
              <c:numCache>
                <c:formatCode>0</c:formatCode>
                <c:ptCount val="12"/>
                <c:pt idx="0">
                  <c:v>1</c:v>
                </c:pt>
                <c:pt idx="1">
                  <c:v>2</c:v>
                </c:pt>
                <c:pt idx="2">
                  <c:v>2</c:v>
                </c:pt>
                <c:pt idx="3">
                  <c:v>2</c:v>
                </c:pt>
                <c:pt idx="4">
                  <c:v>2</c:v>
                </c:pt>
                <c:pt idx="5">
                  <c:v>2</c:v>
                </c:pt>
                <c:pt idx="6">
                  <c:v>2</c:v>
                </c:pt>
                <c:pt idx="7">
                  <c:v>2</c:v>
                </c:pt>
                <c:pt idx="8">
                  <c:v>2</c:v>
                </c:pt>
                <c:pt idx="9">
                  <c:v>2</c:v>
                </c:pt>
                <c:pt idx="10">
                  <c:v>2</c:v>
                </c:pt>
                <c:pt idx="11">
                  <c:v>3</c:v>
                </c:pt>
              </c:numCache>
            </c:numRef>
          </c:val>
          <c:extLst>
            <c:ext xmlns:c16="http://schemas.microsoft.com/office/drawing/2014/chart" uri="{C3380CC4-5D6E-409C-BE32-E72D297353CC}">
              <c16:uniqueId val="{00000002-0E62-1B4D-85BE-333BC209E2DF}"/>
            </c:ext>
          </c:extLst>
        </c:ser>
        <c:ser>
          <c:idx val="3"/>
          <c:order val="3"/>
          <c:tx>
            <c:strRef>
              <c:f>'Clientes - EXEMPLO'!$B$7</c:f>
              <c:strCache>
                <c:ptCount val="1"/>
                <c:pt idx="0">
                  <c:v>Pesquisa paga</c:v>
                </c:pt>
              </c:strCache>
            </c:strRef>
          </c:tx>
          <c:spPr>
            <a:solidFill>
              <a:schemeClr val="accent4">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EXEMPLO'!$C$7:$N$7</c:f>
              <c:numCache>
                <c:formatCode>0</c:formatCode>
                <c:ptCount val="12"/>
                <c:pt idx="0">
                  <c:v>1</c:v>
                </c:pt>
                <c:pt idx="1">
                  <c:v>1</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3-0E62-1B4D-85BE-333BC209E2DF}"/>
            </c:ext>
          </c:extLst>
        </c:ser>
        <c:ser>
          <c:idx val="4"/>
          <c:order val="4"/>
          <c:tx>
            <c:strRef>
              <c:f>'Clientes - EXEMPLO'!$B$8</c:f>
              <c:strCache>
                <c:ptCount val="1"/>
                <c:pt idx="0">
                  <c:v>Encaminhamentos</c:v>
                </c:pt>
              </c:strCache>
            </c:strRef>
          </c:tx>
          <c:spPr>
            <a:solidFill>
              <a:schemeClr val="accent5">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EXEMPLO'!$C$8:$N$8</c:f>
              <c:numCache>
                <c:formatCode>0</c:formatCode>
                <c:ptCount val="12"/>
                <c:pt idx="0">
                  <c:v>2</c:v>
                </c:pt>
                <c:pt idx="1">
                  <c:v>3</c:v>
                </c:pt>
                <c:pt idx="2">
                  <c:v>4</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4-0E62-1B4D-85BE-333BC209E2DF}"/>
            </c:ext>
          </c:extLst>
        </c:ser>
        <c:ser>
          <c:idx val="5"/>
          <c:order val="5"/>
          <c:tx>
            <c:strRef>
              <c:f>'Clientes - EXEMPLO'!$B$9</c:f>
              <c:strCache>
                <c:ptCount val="1"/>
                <c:pt idx="0">
                  <c:v>Redes sociais</c:v>
                </c:pt>
              </c:strCache>
            </c:strRef>
          </c:tx>
          <c:spPr>
            <a:solidFill>
              <a:schemeClr val="accent6">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EXEMPLO'!$C$9:$N$9</c:f>
              <c:numCache>
                <c:formatCode>0</c:formatCode>
                <c:ptCount val="12"/>
                <c:pt idx="0">
                  <c:v>1</c:v>
                </c:pt>
                <c:pt idx="1">
                  <c:v>1</c:v>
                </c:pt>
                <c:pt idx="2">
                  <c:v>1</c:v>
                </c:pt>
                <c:pt idx="3">
                  <c:v>1</c:v>
                </c:pt>
                <c:pt idx="4">
                  <c:v>1</c:v>
                </c:pt>
                <c:pt idx="5">
                  <c:v>2</c:v>
                </c:pt>
                <c:pt idx="6">
                  <c:v>2</c:v>
                </c:pt>
                <c:pt idx="7">
                  <c:v>2</c:v>
                </c:pt>
                <c:pt idx="8">
                  <c:v>2</c:v>
                </c:pt>
                <c:pt idx="9">
                  <c:v>3</c:v>
                </c:pt>
                <c:pt idx="10">
                  <c:v>3</c:v>
                </c:pt>
                <c:pt idx="11">
                  <c:v>5</c:v>
                </c:pt>
              </c:numCache>
            </c:numRef>
          </c:val>
          <c:extLst>
            <c:ext xmlns:c16="http://schemas.microsoft.com/office/drawing/2014/chart" uri="{C3380CC4-5D6E-409C-BE32-E72D297353CC}">
              <c16:uniqueId val="{00000005-0E62-1B4D-85BE-333BC209E2DF}"/>
            </c:ext>
          </c:extLst>
        </c:ser>
        <c:ser>
          <c:idx val="6"/>
          <c:order val="6"/>
          <c:tx>
            <c:strRef>
              <c:f>'Clientes - EXEMPLO'!$B$10</c:f>
              <c:strCache>
                <c:ptCount val="1"/>
                <c:pt idx="0">
                  <c:v>Outras campanhas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EXEMPLO'!$C$10:$N$10</c:f>
              <c:numCache>
                <c:formatCode>0</c:formatCode>
                <c:ptCount val="12"/>
                <c:pt idx="0">
                  <c:v>3</c:v>
                </c:pt>
                <c:pt idx="1">
                  <c:v>3</c:v>
                </c:pt>
                <c:pt idx="2">
                  <c:v>3</c:v>
                </c:pt>
                <c:pt idx="3">
                  <c:v>3</c:v>
                </c:pt>
                <c:pt idx="4">
                  <c:v>3</c:v>
                </c:pt>
                <c:pt idx="5">
                  <c:v>4</c:v>
                </c:pt>
                <c:pt idx="6">
                  <c:v>4</c:v>
                </c:pt>
                <c:pt idx="7">
                  <c:v>4</c:v>
                </c:pt>
                <c:pt idx="8">
                  <c:v>4</c:v>
                </c:pt>
                <c:pt idx="9">
                  <c:v>4</c:v>
                </c:pt>
                <c:pt idx="10">
                  <c:v>4</c:v>
                </c:pt>
                <c:pt idx="11">
                  <c:v>4</c:v>
                </c:pt>
              </c:numCache>
            </c:numRef>
          </c:val>
          <c:extLst>
            <c:ext xmlns:c16="http://schemas.microsoft.com/office/drawing/2014/chart" uri="{C3380CC4-5D6E-409C-BE32-E72D297353CC}">
              <c16:uniqueId val="{00000006-0E62-1B4D-85BE-333BC209E2DF}"/>
            </c:ext>
          </c:extLst>
        </c:ser>
        <c:ser>
          <c:idx val="7"/>
          <c:order val="7"/>
          <c:tx>
            <c:strRef>
              <c:f>'Clientes - EXEMPLO'!$B$11</c:f>
              <c:strCache>
                <c:ptCount val="1"/>
                <c:pt idx="0">
                  <c:v>Origens off-line</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'Clientes - EXEMPLO'!$C$3:$N$3</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EXEMPLO'!$C$11:$N$11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7-0E62-1B4D-85BE-333BC209E2DF}"/>
            </c:ext>
          </c:extLst>
        </c:ser>
        <c:dLbls>
          <c:showLegendKey val="0"/>
          <c:showVal val="0"/>
          <c:showCatName val="0"/>
          <c:showSerName val="0"/>
          <c:showPercent val="0"/>
          <c:showBubbleSize val="0"/>
        </c:dLbls>
        <c:gapWidth val="150"/>
        <c:overlap val="100"/>
        <c:axId val="66180608"/>
        <c:axId val="66182144"/>
      </c:barChart>
      <c:dateAx>
        <c:axId val="66180608"/>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182144"/>
        <c:crosses val="autoZero"/>
        <c:auto val="1"/>
        <c:lblOffset val="100"/>
        <c:baseTimeUnit val="months"/>
      </c:dateAx>
      <c:valAx>
        <c:axId val="6618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18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TOTAL DE CLIENTES IMPULSIONADOS PELO MARKETING</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1"/>
        <c:ser>
          <c:idx val="0"/>
          <c:order val="0"/>
          <c:tx>
            <c:strRef>
              <c:f>'Clientes - EXEMPLO'!$B$13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0BC5-3E43-9205-3507D8B11BF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0BC5-3E43-9205-3507D8B11BF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0BC5-3E43-9205-3507D8B11BF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0BC5-3E43-9205-3507D8B11BF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0BC5-3E43-9205-3507D8B11BF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0BC5-3E43-9205-3507D8B11BF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0BC5-3E43-9205-3507D8B11BF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0BC5-3E43-9205-3507D8B11BF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0BC5-3E43-9205-3507D8B11BF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0BC5-3E43-9205-3507D8B11BF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0BC5-3E43-9205-3507D8B11BF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0BC5-3E43-9205-3507D8B11BF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BC5-3E43-9205-3507D8B11BF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BC5-3E43-9205-3507D8B11BF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BC5-3E43-9205-3507D8B11BF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BC5-3E43-9205-3507D8B11BF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BC5-3E43-9205-3507D8B11BF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0BC5-3E43-9205-3507D8B11BF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D-0BC5-3E43-9205-3507D8B11BF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0BC5-3E43-9205-3507D8B11BF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0BC5-3E43-9205-3507D8B11BF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0BC5-3E43-9205-3507D8B11BF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5-0BC5-3E43-9205-3507D8B11BF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7-0BC5-3E43-9205-3507D8B11B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'Clientes - EXEMPLO'!$C$12:$N$12</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EXEMPLO'!$C$13:$N$13</c:f>
              <c:numCache>
                <c:formatCode>0</c:formatCode>
                <c:ptCount val="12"/>
                <c:pt idx="0">
                  <c:v>12</c:v>
                </c:pt>
                <c:pt idx="1">
                  <c:v>13</c:v>
                </c:pt>
                <c:pt idx="2">
                  <c:v>14</c:v>
                </c:pt>
                <c:pt idx="3">
                  <c:v>15</c:v>
                </c:pt>
                <c:pt idx="4">
                  <c:v>15</c:v>
                </c:pt>
                <c:pt idx="5">
                  <c:v>17</c:v>
                </c:pt>
                <c:pt idx="6">
                  <c:v>17</c:v>
                </c:pt>
                <c:pt idx="7">
                  <c:v>17</c:v>
                </c:pt>
                <c:pt idx="8">
                  <c:v>18</c:v>
                </c:pt>
                <c:pt idx="9">
                  <c:v>20</c:v>
                </c:pt>
                <c:pt idx="10">
                  <c:v>25</c:v>
                </c:pt>
                <c:pt idx="11">
                  <c:v>30</c:v>
                </c:pt>
              </c:numCache>
            </c:numRef>
          </c:val>
          <c:extLst>
            <c:ext xmlns:c16="http://schemas.microsoft.com/office/drawing/2014/chart" uri="{C3380CC4-5D6E-409C-BE32-E72D297353CC}">
              <c16:uniqueId val="{00000018-0BC5-3E43-9205-3507D8B11BFF}"/>
            </c:ext>
          </c:extLst>
        </c:ser>
        <c:dLbls>
          <c:dLblPos val="ctr"/>
          <c:showLegendKey val="0"/>
          <c:showVal val="1"/>
          <c:showCatName val="0"/>
          <c:showSerName val="0"/>
          <c:showPercent val="0"/>
          <c:showBubbleSize val="0"/>
        </c:dLbls>
        <c:gapWidth val="23"/>
        <c:axId val="66337792"/>
        <c:axId val="66372352"/>
      </c:barChart>
      <c:dateAx>
        <c:axId val="66337792"/>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372352"/>
        <c:crosses val="autoZero"/>
        <c:auto val="1"/>
        <c:lblOffset val="100"/>
        <c:baseTimeUnit val="months"/>
      </c:dateAx>
      <c:valAx>
        <c:axId val="66372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37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 dos CLIENTES GERADOS PELO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E71F-42DF-AEFA-D4C44A293514}"/>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E71F-42DF-AEFA-D4C44A293514}"/>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E71F-42DF-AEFA-D4C44A293514}"/>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E71F-42DF-AEFA-D4C44A293514}"/>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E71F-42DF-AEFA-D4C44A293514}"/>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E71F-42DF-AEFA-D4C44A293514}"/>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E71F-42DF-AEFA-D4C44A293514}"/>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E71F-42DF-AEFA-D4C44A293514}"/>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E71F-42DF-AEFA-D4C44A293514}"/>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E71F-42DF-AEFA-D4C44A293514}"/>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E71F-42DF-AEFA-D4C44A293514}"/>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E71F-42DF-AEFA-D4C44A293514}"/>
              </c:ext>
            </c:extLst>
          </c:dPt>
          <c:dLbls>
            <c:spPr>
              <a:noFill/>
              <a:ln>
                <a:noFill/>
              </a:ln>
              <a:effectLst/>
            </c:spPr>
            <c:txPr>
              <a:bodyPr rot="0" spcFirstLastPara="1" vertOverflow="clip" horzOverflow="clip" vert="horz" wrap="square" lIns="0" tIns="0" rIns="0" bIns="0" anchor="ctr" anchorCtr="1"/>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'Clientes - EXEMPLO'!$C$16:$N$16</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'Clientes - EXEMPLO'!$C$18:$N$18</c:f>
              <c:numCache>
                <c:formatCode>0%</c:formatCode>
                <c:ptCount val="12"/>
                <c:pt idx="0">
                  <c:v>0.6</c:v>
                </c:pt>
                <c:pt idx="1">
                  <c:v>0.65</c:v>
                </c:pt>
                <c:pt idx="2">
                  <c:v>0.7</c:v>
                </c:pt>
                <c:pt idx="3">
                  <c:v>0.42857142857142855</c:v>
                </c:pt>
                <c:pt idx="4">
                  <c:v>0.375</c:v>
                </c:pt>
                <c:pt idx="5">
                  <c:v>0.37777777777777777</c:v>
                </c:pt>
                <c:pt idx="6">
                  <c:v>0.34</c:v>
                </c:pt>
                <c:pt idx="7">
                  <c:v>0.30357142857142855</c:v>
                </c:pt>
                <c:pt idx="8">
                  <c:v>0.2857142857142857</c:v>
                </c:pt>
                <c:pt idx="9">
                  <c:v>0.27027027027027029</c:v>
                </c:pt>
                <c:pt idx="10">
                  <c:v>0.32894736842105265</c:v>
                </c:pt>
                <c:pt idx="11">
                  <c:v>0.35294117647058826</c:v>
                </c:pt>
              </c:numCache>
            </c:numRef>
          </c:val>
          <c:smooth val="0"/>
          <c:extLst>
            <c:ext xmlns:c16="http://schemas.microsoft.com/office/drawing/2014/chart" uri="{C3380CC4-5D6E-409C-BE32-E72D297353CC}">
              <c16:uniqueId val="{00000000-1BED-0F42-A167-D100767BC77E}"/>
            </c:ext>
          </c:extLst>
        </c:ser>
        <c:dLbls>
          <c:showLegendKey val="0"/>
          <c:showVal val="1"/>
          <c:showCatName val="0"/>
          <c:showSerName val="0"/>
          <c:showPercent val="0"/>
          <c:showBubbleSize val="0"/>
        </c:dLbls>
        <c:marker val="1"/>
        <c:smooth val="0"/>
        <c:axId val="66379136"/>
        <c:axId val="66424832"/>
      </c:lineChart>
      <c:dateAx>
        <c:axId val="66379136"/>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424832"/>
        <c:crosses val="autoZero"/>
        <c:auto val="1"/>
        <c:lblOffset val="100"/>
        <c:baseTimeUnit val="months"/>
      </c:dateAx>
      <c:valAx>
        <c:axId val="66424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79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1"/>
        <c:ser>
          <c:idx val="0"/>
          <c:order val="0"/>
          <c:tx>
            <c:strRef>
              <c:f>'Taxas de conversão - EXEMPLO'!$B$9</c:f>
              <c:strCache>
                <c:ptCount val="1"/>
                <c:pt idx="0">
                  <c:v>% DE LEAD POR VISITA</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D7D9-244A-B2CA-E440D22F834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D7D9-244A-B2CA-E440D22F834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D7D9-244A-B2CA-E440D22F834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D7D9-244A-B2CA-E440D22F834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D7D9-244A-B2CA-E440D22F834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D7D9-244A-B2CA-E440D22F834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D7D9-244A-B2CA-E440D22F834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D7D9-244A-B2CA-E440D22F834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D7D9-244A-B2CA-E440D22F834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D7D9-244A-B2CA-E440D22F834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D7D9-244A-B2CA-E440D22F834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D7D9-244A-B2CA-E440D22F834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7D9-244A-B2CA-E440D22F834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7D9-244A-B2CA-E440D22F834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7D9-244A-B2CA-E440D22F834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7D9-244A-B2CA-E440D22F834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7D9-244A-B2CA-E440D22F834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7D9-244A-B2CA-E440D22F834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7D9-244A-B2CA-E440D22F834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7D9-244A-B2CA-E440D22F834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7D9-244A-B2CA-E440D22F834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7D9-244A-B2CA-E440D22F834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D7D9-244A-B2CA-E440D22F834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D7D9-244A-B2CA-E440D22F834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 - EXEMPLO'!$C$8:$N$8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 - EXEMPLO'!$C$9:$N$9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B719-46DC-BDE8-34EB4B523735}"/>
            </c:ext>
          </c:extLst>
        </c:ser>
        <c:dLbls>
          <c:dLblPos val="ctr"/>
          <c:showLegendKey val="0"/>
          <c:showVal val="1"/>
          <c:showCatName val="0"/>
          <c:showSerName val="0"/>
          <c:showPercent val="0"/>
          <c:showBubbleSize val="0"/>
        </c:dLbls>
        <c:marker val="1"/>
        <c:smooth val="0"/>
        <c:axId val="64512768"/>
        <c:axId val="64514304"/>
      </c:lineChart>
      <c:dateAx>
        <c:axId val="64512768"/>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4514304"/>
        <c:crosses val="autoZero"/>
        <c:auto val="1"/>
        <c:lblOffset val="100"/>
        <c:baseTimeUnit val="months"/>
      </c:dateAx>
      <c:valAx>
        <c:axId val="64514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5127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sz="1800"/>
              <a:t>% DE LEAD POR CLIENTE</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5247-1F4D-B25C-B737F10BE87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5247-1F4D-B25C-B737F10BE87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5247-1F4D-B25C-B737F10BE87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5247-1F4D-B25C-B737F10BE87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5247-1F4D-B25C-B737F10BE87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5247-1F4D-B25C-B737F10BE87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5247-1F4D-B25C-B737F10BE87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5247-1F4D-B25C-B737F10BE87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5247-1F4D-B25C-B737F10BE87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5247-1F4D-B25C-B737F10BE87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5247-1F4D-B25C-B737F10BE87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5247-1F4D-B25C-B737F10BE87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247-1F4D-B25C-B737F10BE87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247-1F4D-B25C-B737F10BE87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247-1F4D-B25C-B737F10BE87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247-1F4D-B25C-B737F10BE87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247-1F4D-B25C-B737F10BE87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247-1F4D-B25C-B737F10BE87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247-1F4D-B25C-B737F10BE87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247-1F4D-B25C-B737F10BE87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247-1F4D-B25C-B737F10BE87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247-1F4D-B25C-B737F10BE87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5247-1F4D-B25C-B737F10BE87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5247-1F4D-B25C-B737F10B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 - EXEMPLO'!$C$8:$N$8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 - EXEMPLO'!$C$10:$N$10</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46CF-4359-9FFA-73E03B2940DB}"/>
            </c:ext>
          </c:extLst>
        </c:ser>
        <c:dLbls>
          <c:dLblPos val="ctr"/>
          <c:showLegendKey val="0"/>
          <c:showVal val="1"/>
          <c:showCatName val="0"/>
          <c:showSerName val="0"/>
          <c:showPercent val="0"/>
          <c:showBubbleSize val="0"/>
        </c:dLbls>
        <c:marker val="1"/>
        <c:smooth val="0"/>
        <c:axId val="65731200"/>
        <c:axId val="66736512"/>
      </c:lineChart>
      <c:dateAx>
        <c:axId val="65731200"/>
        <c:scaling>
          <c:orientation val="minMax"/>
        </c:scaling>
        <c:delete val="0"/>
        <c:axPos val="b"/>
        <c:numFmt formatCode="[$-416]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6736512"/>
        <c:crosses val="autoZero"/>
        <c:auto val="1"/>
        <c:lblOffset val="100"/>
        <c:baseTimeUnit val="months"/>
      </c:dateAx>
      <c:valAx>
        <c:axId val="667365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31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 DE VISITAS POR CLIENTE</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A784-4743-A5B4-BFB1531FBB5E}"/>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A784-4743-A5B4-BFB1531FBB5E}"/>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A784-4743-A5B4-BFB1531FBB5E}"/>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A784-4743-A5B4-BFB1531FBB5E}"/>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A784-4743-A5B4-BFB1531FBB5E}"/>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A784-4743-A5B4-BFB1531FBB5E}"/>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A784-4743-A5B4-BFB1531FBB5E}"/>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A784-4743-A5B4-BFB1531FBB5E}"/>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A784-4743-A5B4-BFB1531FBB5E}"/>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A784-4743-A5B4-BFB1531FBB5E}"/>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A784-4743-A5B4-BFB1531FBB5E}"/>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A784-4743-A5B4-BFB1531FBB5E}"/>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784-4743-A5B4-BFB1531FBB5E}"/>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784-4743-A5B4-BFB1531FBB5E}"/>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784-4743-A5B4-BFB1531FBB5E}"/>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784-4743-A5B4-BFB1531FBB5E}"/>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784-4743-A5B4-BFB1531FBB5E}"/>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784-4743-A5B4-BFB1531FBB5E}"/>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784-4743-A5B4-BFB1531FBB5E}"/>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784-4743-A5B4-BFB1531FBB5E}"/>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784-4743-A5B4-BFB1531FBB5E}"/>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784-4743-A5B4-BFB1531FBB5E}"/>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A784-4743-A5B4-BFB1531FBB5E}"/>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A784-4743-A5B4-BFB1531FBB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'Taxas de conversão - EXEMPLO'!$C$8:$N$8</c:f>
              <c:numCache>
                <c:formatCode>[$-416]mmm\-yy;@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'Taxas de conversão - EXEMPLO'!$C$11:$N$11</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BAA7-409E-8B84-6F83F9C98A8E}"/>
            </c:ext>
          </c:extLst>
        </c:ser>
        <c:dLbls>
          <c:dLblPos val="ctr"/>
          <c:showLegendKey val="0"/>
          <c:showVal val="1"/>
          <c:showCatName val="0"/>
          <c:showSerName val="0"/>
          <c:showPercent val="0"/>
          <c:showBubbleSize val="0"/>
        </c:dLbls>
        <c:marker val="1"/>
        <c:smooth val="0"/>
        <c:axId val="67093248"/>
        <c:axId val="67094784"/>
      </c:lineChart>
      <c:dateAx>
        <c:axId val="67093248"/>
        <c:scaling>
          <c:orientation val="minMax"/>
        </c:scaling>
        <c:delete val="0"/>
        <c:axPos val="b"/>
        <c:numFmt formatCode="[$-416]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67094784"/>
        <c:crosses val="autoZero"/>
        <c:auto val="1"/>
        <c:lblOffset val="100"/>
        <c:baseTimeUnit val="months"/>
      </c:dateAx>
      <c:valAx>
        <c:axId val="67094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0932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85&amp;utm_language=PT&amp;utm_source=template-excel&amp;utm_medium=content&amp;utm_campaign=ic-Content+Marketing+Metrics-excel-57785-pt&amp;lpa=ic+Content+Marketing+Metrics+excel+5778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1507670</xdr:colOff>
      <xdr:row>14</xdr:row>
      <xdr:rowOff>187778</xdr:rowOff>
    </xdr:from>
    <xdr:to>
      <xdr:col>15</xdr:col>
      <xdr:colOff>0</xdr:colOff>
      <xdr:row>15</xdr:row>
      <xdr:rowOff>4864100</xdr:rowOff>
    </xdr:to>
    <xdr:graphicFrame macro="">
      <xdr:nvGraphicFramePr>
        <xdr:cNvPr id="2" name="Chart 1">
          <a:extLst>
            <a:ext uri="{FF2B5EF4-FFF2-40B4-BE49-F238E27FC236}">
              <a16:creationId xmlns:a16="http://schemas.microsoft.com/office/drawing/2014/main" id="{08BB7227-8579-3F4B-8992-BE88E570E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704850</xdr:colOff>
      <xdr:row>0</xdr:row>
      <xdr:rowOff>0</xdr:rowOff>
    </xdr:from>
    <xdr:to>
      <xdr:col>29</xdr:col>
      <xdr:colOff>134991</xdr:colOff>
      <xdr:row>0</xdr:row>
      <xdr:rowOff>522827</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7E1AF6D9-2AE1-0E86-35F8-C8FC2BFE53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374350" y="0"/>
          <a:ext cx="2744841" cy="522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0E85305E-29CA-DD47-8EC1-604ABB24B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9CC4E6EE-9425-B948-BA3C-8F69B86C7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D82340DF-E21E-F14E-A27B-04461AEE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703747BC-C60B-4E4A-8375-859271DD9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4E07F3B-F16E-AC4F-8A6A-DB7B14D09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6B27092D-F197-FD42-9731-8BE013A25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1EF26778-B4E1-4342-A814-994555D66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2" name="Chart 1">
          <a:extLst>
            <a:ext uri="{FF2B5EF4-FFF2-40B4-BE49-F238E27FC236}">
              <a16:creationId xmlns:a16="http://schemas.microsoft.com/office/drawing/2014/main" id="{16D78321-F271-4443-BAB6-5418560C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3" name="Chart 2">
          <a:extLst>
            <a:ext uri="{FF2B5EF4-FFF2-40B4-BE49-F238E27FC236}">
              <a16:creationId xmlns:a16="http://schemas.microsoft.com/office/drawing/2014/main" id="{CEEB6E06-D452-1D47-9BC0-9DBB5E24D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4" name="Chart 3">
          <a:extLst>
            <a:ext uri="{FF2B5EF4-FFF2-40B4-BE49-F238E27FC236}">
              <a16:creationId xmlns:a16="http://schemas.microsoft.com/office/drawing/2014/main" id="{CD9B7CB8-7AEE-8749-8AFC-75D7E56E6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1494970</xdr:colOff>
      <xdr:row>11</xdr:row>
      <xdr:rowOff>22678</xdr:rowOff>
    </xdr:from>
    <xdr:to>
      <xdr:col>15</xdr:col>
      <xdr:colOff>12700</xdr:colOff>
      <xdr:row>11</xdr:row>
      <xdr:rowOff>4838700</xdr:rowOff>
    </xdr:to>
    <xdr:graphicFrame macro="">
      <xdr:nvGraphicFramePr>
        <xdr:cNvPr id="3" name="Chart 2">
          <a:extLst>
            <a:ext uri="{FF2B5EF4-FFF2-40B4-BE49-F238E27FC236}">
              <a16:creationId xmlns:a16="http://schemas.microsoft.com/office/drawing/2014/main" id="{345A50A2-16D8-4F57-BF27-0A25FE8B3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4" name="Chart 3">
          <a:extLst>
            <a:ext uri="{FF2B5EF4-FFF2-40B4-BE49-F238E27FC236}">
              <a16:creationId xmlns:a16="http://schemas.microsoft.com/office/drawing/2014/main" id="{4970A807-F084-49F4-81BC-E07CBCC57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5" name="Chart 4">
          <a:extLst>
            <a:ext uri="{FF2B5EF4-FFF2-40B4-BE49-F238E27FC236}">
              <a16:creationId xmlns:a16="http://schemas.microsoft.com/office/drawing/2014/main" id="{402A4F69-EB5C-41AB-9CC8-11546B3E8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FC68DE47-99F4-5048-B5E0-A46182ACF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0F8BC0CB-BFBF-3746-A879-7FA37E953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21725C5-5013-C744-9E1E-7CFE7679C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447F05D0-4D6F-BD42-9629-F48277E83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D14A025E-496B-7D4F-A387-66840C9F9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5" name="Chart 4">
          <a:extLst>
            <a:ext uri="{FF2B5EF4-FFF2-40B4-BE49-F238E27FC236}">
              <a16:creationId xmlns:a16="http://schemas.microsoft.com/office/drawing/2014/main" id="{9B17FC1F-C520-4E0D-AC9E-EAA325DA4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7" name="Chart 6">
          <a:extLst>
            <a:ext uri="{FF2B5EF4-FFF2-40B4-BE49-F238E27FC236}">
              <a16:creationId xmlns:a16="http://schemas.microsoft.com/office/drawing/2014/main" id="{AD3841F0-10A6-4EED-9B19-A42E9A160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8" name="Chart 7">
          <a:extLst>
            <a:ext uri="{FF2B5EF4-FFF2-40B4-BE49-F238E27FC236}">
              <a16:creationId xmlns:a16="http://schemas.microsoft.com/office/drawing/2014/main" id="{B4A36498-9FBF-4243-9C79-971284F2E9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Content+Marketing+Metrics-excel-57785-pt&amp;lpa=ic+Content+Marketing+Metrics+excel+57785+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P21"/>
  <sheetViews>
    <sheetView showGridLines="0" tabSelected="1" zoomScaleNormal="100" zoomScaleSheetLayoutView="70" workbookViewId="0">
      <pane ySplit="1" topLeftCell="A16" activePane="bottomLeft" state="frozen"/>
      <selection pane="bottomLeft" activeCell="C20" sqref="C20"/>
    </sheetView>
  </sheetViews>
  <sheetFormatPr defaultColWidth="10.875" defaultRowHeight="15"/>
  <cols>
    <col min="1" max="1" width="3.375" style="1" customWidth="1"/>
    <col min="2" max="2" width="24.125" style="1" customWidth="1"/>
    <col min="3" max="14" width="10.875" style="1" customWidth="1"/>
    <col min="15" max="15" width="21.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27</v>
      </c>
      <c r="C2" s="30"/>
    </row>
    <row r="3" spans="1:16" s="2" customFormat="1" ht="20.100000000000001" customHeight="1">
      <c r="B3" s="18" t="s">
        <v>28</v>
      </c>
      <c r="C3" s="32">
        <v>44579</v>
      </c>
      <c r="D3" s="32">
        <v>44610</v>
      </c>
      <c r="E3" s="32">
        <v>44638</v>
      </c>
      <c r="F3" s="32">
        <v>44669</v>
      </c>
      <c r="G3" s="32">
        <v>44699</v>
      </c>
      <c r="H3" s="32">
        <v>44730</v>
      </c>
      <c r="I3" s="32">
        <v>44760</v>
      </c>
      <c r="J3" s="32">
        <v>44791</v>
      </c>
      <c r="K3" s="32">
        <v>44822</v>
      </c>
      <c r="L3" s="32">
        <v>44852</v>
      </c>
      <c r="M3" s="32">
        <v>44883</v>
      </c>
      <c r="N3" s="32">
        <v>44913</v>
      </c>
      <c r="O3" s="20" t="s">
        <v>38</v>
      </c>
      <c r="P3" s="19" t="s">
        <v>10</v>
      </c>
    </row>
    <row r="4" spans="1:16" ht="20.100000000000001" customHeight="1">
      <c r="B4" s="6" t="s">
        <v>0</v>
      </c>
      <c r="C4" s="10"/>
      <c r="D4" s="10"/>
      <c r="E4" s="10"/>
      <c r="F4" s="10"/>
      <c r="G4" s="10"/>
      <c r="H4" s="10"/>
      <c r="I4" s="10"/>
      <c r="J4" s="10"/>
      <c r="K4" s="10"/>
      <c r="L4" s="10"/>
      <c r="M4" s="10"/>
      <c r="N4" s="10"/>
      <c r="O4" s="17">
        <f>IFERROR((N4-M4)/M4,0)</f>
        <v>0</v>
      </c>
      <c r="P4" s="13"/>
    </row>
    <row r="5" spans="1:16" ht="20.100000000000001" customHeight="1">
      <c r="B5" s="7" t="s">
        <v>30</v>
      </c>
      <c r="C5" s="14"/>
      <c r="D5" s="14"/>
      <c r="E5" s="14"/>
      <c r="F5" s="14"/>
      <c r="G5" s="14"/>
      <c r="H5" s="14"/>
      <c r="I5" s="14"/>
      <c r="J5" s="14"/>
      <c r="K5" s="14"/>
      <c r="L5" s="14"/>
      <c r="M5" s="14"/>
      <c r="N5" s="14"/>
      <c r="O5" s="16">
        <f t="shared" ref="O5:O12" si="0">IFERROR((N5-M5)/M5,0)</f>
        <v>0</v>
      </c>
      <c r="P5" s="15"/>
    </row>
    <row r="6" spans="1:16" ht="20.100000000000001" customHeight="1">
      <c r="B6" s="6" t="s">
        <v>1</v>
      </c>
      <c r="C6" s="10"/>
      <c r="D6" s="10"/>
      <c r="E6" s="10"/>
      <c r="F6" s="10"/>
      <c r="G6" s="10"/>
      <c r="H6" s="10"/>
      <c r="I6" s="10"/>
      <c r="J6" s="10"/>
      <c r="K6" s="10"/>
      <c r="L6" s="10"/>
      <c r="M6" s="10"/>
      <c r="N6" s="10"/>
      <c r="O6" s="17">
        <f t="shared" si="0"/>
        <v>0</v>
      </c>
      <c r="P6" s="13"/>
    </row>
    <row r="7" spans="1:16" ht="20.100000000000001" customHeight="1">
      <c r="B7" s="7" t="s">
        <v>2</v>
      </c>
      <c r="C7" s="14"/>
      <c r="D7" s="14"/>
      <c r="E7" s="14"/>
      <c r="F7" s="14"/>
      <c r="G7" s="14"/>
      <c r="H7" s="14"/>
      <c r="I7" s="14"/>
      <c r="J7" s="14"/>
      <c r="K7" s="14"/>
      <c r="L7" s="14"/>
      <c r="M7" s="14"/>
      <c r="N7" s="14"/>
      <c r="O7" s="16">
        <f t="shared" si="0"/>
        <v>0</v>
      </c>
      <c r="P7" s="15"/>
    </row>
    <row r="8" spans="1:16" ht="20.100000000000001" customHeight="1">
      <c r="B8" s="6" t="s">
        <v>3</v>
      </c>
      <c r="C8" s="10"/>
      <c r="D8" s="10"/>
      <c r="E8" s="10"/>
      <c r="F8" s="10"/>
      <c r="G8" s="10"/>
      <c r="H8" s="10"/>
      <c r="I8" s="10"/>
      <c r="J8" s="10"/>
      <c r="K8" s="10"/>
      <c r="L8" s="10"/>
      <c r="M8" s="10"/>
      <c r="N8" s="10"/>
      <c r="O8" s="17">
        <f t="shared" si="0"/>
        <v>0</v>
      </c>
      <c r="P8" s="13"/>
    </row>
    <row r="9" spans="1:16" ht="20.100000000000001" customHeight="1">
      <c r="B9" s="7" t="s">
        <v>39</v>
      </c>
      <c r="C9" s="14"/>
      <c r="D9" s="14"/>
      <c r="E9" s="14"/>
      <c r="F9" s="14"/>
      <c r="G9" s="14"/>
      <c r="H9" s="14"/>
      <c r="I9" s="14"/>
      <c r="J9" s="14"/>
      <c r="K9" s="14"/>
      <c r="L9" s="14"/>
      <c r="M9" s="14"/>
      <c r="N9" s="14"/>
      <c r="O9" s="16">
        <f t="shared" si="0"/>
        <v>0</v>
      </c>
      <c r="P9" s="15"/>
    </row>
    <row r="10" spans="1:16" ht="20.100000000000001" customHeight="1">
      <c r="B10" s="6" t="s">
        <v>40</v>
      </c>
      <c r="C10" s="10"/>
      <c r="D10" s="10"/>
      <c r="E10" s="10"/>
      <c r="F10" s="10"/>
      <c r="G10" s="10"/>
      <c r="H10" s="10"/>
      <c r="I10" s="10"/>
      <c r="J10" s="10"/>
      <c r="K10" s="10"/>
      <c r="L10" s="10"/>
      <c r="M10" s="10"/>
      <c r="N10" s="10"/>
      <c r="O10" s="17">
        <f t="shared" si="0"/>
        <v>0</v>
      </c>
      <c r="P10" s="13"/>
    </row>
    <row r="11" spans="1:16" ht="20.100000000000001" customHeight="1">
      <c r="B11" s="7" t="s">
        <v>41</v>
      </c>
      <c r="C11" s="14"/>
      <c r="D11" s="14"/>
      <c r="E11" s="14"/>
      <c r="F11" s="14"/>
      <c r="G11" s="14"/>
      <c r="H11" s="14"/>
      <c r="I11" s="14"/>
      <c r="J11" s="14"/>
      <c r="K11" s="14"/>
      <c r="L11" s="14"/>
      <c r="M11" s="14"/>
      <c r="N11" s="14"/>
      <c r="O11" s="16">
        <f t="shared" si="0"/>
        <v>0</v>
      </c>
      <c r="P11" s="15"/>
    </row>
    <row r="12" spans="1:16" ht="20.100000000000001" customHeight="1">
      <c r="B12" s="6" t="s">
        <v>42</v>
      </c>
      <c r="C12" s="10"/>
      <c r="D12" s="10"/>
      <c r="E12" s="10"/>
      <c r="F12" s="10"/>
      <c r="G12" s="10"/>
      <c r="H12" s="10"/>
      <c r="I12" s="10"/>
      <c r="J12" s="10"/>
      <c r="K12" s="10"/>
      <c r="L12" s="10"/>
      <c r="M12" s="10"/>
      <c r="N12" s="10"/>
      <c r="O12" s="17">
        <f t="shared" si="0"/>
        <v>0</v>
      </c>
      <c r="P12" s="13"/>
    </row>
    <row r="13" spans="1:16" ht="11.1" customHeight="1"/>
    <row r="14" spans="1:16" ht="20.100000000000001" customHeight="1">
      <c r="B14" s="24" t="s">
        <v>5</v>
      </c>
      <c r="C14" s="23">
        <f>SUM(C4:C12)</f>
        <v>0</v>
      </c>
      <c r="D14" s="23">
        <f t="shared" ref="D14:N14" si="1">SUM(D4:D12)</f>
        <v>0</v>
      </c>
      <c r="E14" s="23">
        <f t="shared" si="1"/>
        <v>0</v>
      </c>
      <c r="F14" s="23">
        <f t="shared" si="1"/>
        <v>0</v>
      </c>
      <c r="G14" s="23">
        <f t="shared" si="1"/>
        <v>0</v>
      </c>
      <c r="H14" s="23">
        <f t="shared" si="1"/>
        <v>0</v>
      </c>
      <c r="I14" s="23">
        <f t="shared" si="1"/>
        <v>0</v>
      </c>
      <c r="J14" s="23">
        <f t="shared" si="1"/>
        <v>0</v>
      </c>
      <c r="K14" s="23">
        <f t="shared" si="1"/>
        <v>0</v>
      </c>
      <c r="L14" s="23">
        <f t="shared" si="1"/>
        <v>0</v>
      </c>
      <c r="M14" s="23">
        <f>SUM(M4:M12)</f>
        <v>0</v>
      </c>
      <c r="N14" s="23">
        <f t="shared" si="1"/>
        <v>0</v>
      </c>
      <c r="O14" s="16">
        <f>IFERROR((N14-M14)/M14,0)</f>
        <v>0</v>
      </c>
    </row>
    <row r="15" spans="1:16" ht="18" customHeight="1"/>
    <row r="16" spans="1:16" ht="399.95" customHeight="1"/>
    <row r="17" spans="2:16" ht="18" customHeight="1"/>
    <row r="18" spans="2:16" ht="50.1" customHeight="1">
      <c r="B18" s="34" t="s">
        <v>43</v>
      </c>
      <c r="C18" s="33"/>
      <c r="D18" s="33"/>
      <c r="E18" s="33"/>
      <c r="F18" s="33"/>
      <c r="G18" s="33"/>
      <c r="H18" s="33"/>
      <c r="I18" s="33"/>
      <c r="J18" s="33"/>
      <c r="K18" s="33"/>
      <c r="L18" s="33"/>
      <c r="M18" s="33"/>
      <c r="N18" s="33"/>
      <c r="O18" s="33"/>
      <c r="P18" s="33"/>
    </row>
    <row r="19" spans="2:16" ht="18" customHeight="1">
      <c r="D19" s="8"/>
    </row>
    <row r="20" spans="2:16" ht="18" customHeight="1"/>
    <row r="21" spans="2:16" ht="18" customHeight="1"/>
  </sheetData>
  <mergeCells count="1">
    <mergeCell ref="B18:P18"/>
  </mergeCells>
  <phoneticPr fontId="12" type="noConversion"/>
  <hyperlinks>
    <hyperlink ref="B18:P18" r:id="rId1" display="CLIQUE AQUI PARA CRIAR NO SMARTSHEET" xr:uid="{7BA3A57A-BC85-4A6C-A6B1-E7983F708E29}"/>
  </hyperlinks>
  <pageMargins left="0.3" right="0.3" top="0.3" bottom="0.3" header="0" footer="0"/>
  <pageSetup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P21"/>
  <sheetViews>
    <sheetView showGridLines="0" zoomScaleNormal="100" zoomScaleSheetLayoutView="70" workbookViewId="0">
      <pane ySplit="2" topLeftCell="A3" activePane="bottomLeft" state="frozen"/>
      <selection activeCell="A22" sqref="A22:XFD425"/>
      <selection pane="bottomLeft"/>
    </sheetView>
  </sheetViews>
  <sheetFormatPr defaultColWidth="10.875" defaultRowHeight="15"/>
  <cols>
    <col min="1" max="1" width="3.375" style="1" customWidth="1"/>
    <col min="2" max="2" width="30.125" style="1" customWidth="1"/>
    <col min="3" max="14" width="10.875" style="1" customWidth="1"/>
    <col min="15" max="15" width="23.37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37</v>
      </c>
      <c r="C2" s="30"/>
    </row>
    <row r="3" spans="1:16" s="2" customFormat="1" ht="20.100000000000001" customHeight="1">
      <c r="B3" s="18" t="s">
        <v>35</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c r="D4" s="10"/>
      <c r="E4" s="10"/>
      <c r="F4" s="10"/>
      <c r="G4" s="10"/>
      <c r="H4" s="10"/>
      <c r="I4" s="10"/>
      <c r="J4" s="10"/>
      <c r="K4" s="10"/>
      <c r="L4" s="10"/>
      <c r="M4" s="10"/>
      <c r="N4" s="10"/>
      <c r="O4" s="21">
        <f>IFERROR((N4-M4)/M4,0)</f>
        <v>0</v>
      </c>
      <c r="P4" s="13"/>
    </row>
    <row r="5" spans="1:16" ht="20.100000000000001" customHeight="1">
      <c r="B5" s="7" t="s">
        <v>12</v>
      </c>
      <c r="C5" s="14"/>
      <c r="D5" s="14"/>
      <c r="E5" s="14"/>
      <c r="F5" s="14"/>
      <c r="G5" s="14"/>
      <c r="H5" s="14"/>
      <c r="I5" s="14"/>
      <c r="J5" s="14"/>
      <c r="K5" s="14"/>
      <c r="L5" s="14"/>
      <c r="M5" s="14"/>
      <c r="N5" s="14"/>
      <c r="O5" s="22">
        <f t="shared" ref="O5:O11" si="0">IFERROR((N5-M5)/M5,0)</f>
        <v>0</v>
      </c>
      <c r="P5" s="15"/>
    </row>
    <row r="6" spans="1:16" ht="20.100000000000001" customHeight="1">
      <c r="B6" s="6" t="s">
        <v>13</v>
      </c>
      <c r="C6" s="10"/>
      <c r="D6" s="10"/>
      <c r="E6" s="10"/>
      <c r="F6" s="10"/>
      <c r="G6" s="10"/>
      <c r="H6" s="10"/>
      <c r="I6" s="10"/>
      <c r="J6" s="10"/>
      <c r="K6" s="10"/>
      <c r="L6" s="10"/>
      <c r="M6" s="10"/>
      <c r="N6" s="10"/>
      <c r="O6" s="21">
        <f t="shared" si="0"/>
        <v>0</v>
      </c>
      <c r="P6" s="13"/>
    </row>
    <row r="7" spans="1:16" ht="20.100000000000001" customHeight="1">
      <c r="B7" s="7" t="s">
        <v>14</v>
      </c>
      <c r="C7" s="14"/>
      <c r="D7" s="14"/>
      <c r="E7" s="14"/>
      <c r="F7" s="14"/>
      <c r="G7" s="14"/>
      <c r="H7" s="14"/>
      <c r="I7" s="14"/>
      <c r="J7" s="14"/>
      <c r="K7" s="14"/>
      <c r="L7" s="14"/>
      <c r="M7" s="14"/>
      <c r="N7" s="14"/>
      <c r="O7" s="22">
        <f t="shared" si="0"/>
        <v>0</v>
      </c>
      <c r="P7" s="15"/>
    </row>
    <row r="8" spans="1:16" ht="20.100000000000001" customHeight="1">
      <c r="B8" s="6" t="s">
        <v>15</v>
      </c>
      <c r="C8" s="10"/>
      <c r="D8" s="10"/>
      <c r="E8" s="10"/>
      <c r="F8" s="10"/>
      <c r="G8" s="10"/>
      <c r="H8" s="10"/>
      <c r="I8" s="10"/>
      <c r="J8" s="10"/>
      <c r="K8" s="10"/>
      <c r="L8" s="10"/>
      <c r="M8" s="10"/>
      <c r="N8" s="10"/>
      <c r="O8" s="21">
        <f t="shared" si="0"/>
        <v>0</v>
      </c>
      <c r="P8" s="13"/>
    </row>
    <row r="9" spans="1:16" ht="20.100000000000001" customHeight="1">
      <c r="B9" s="7" t="s">
        <v>16</v>
      </c>
      <c r="C9" s="14"/>
      <c r="D9" s="14"/>
      <c r="E9" s="14"/>
      <c r="F9" s="14"/>
      <c r="G9" s="14"/>
      <c r="H9" s="14"/>
      <c r="I9" s="14"/>
      <c r="J9" s="14"/>
      <c r="K9" s="14"/>
      <c r="L9" s="14"/>
      <c r="M9" s="14"/>
      <c r="N9" s="14"/>
      <c r="O9" s="22">
        <f t="shared" si="0"/>
        <v>0</v>
      </c>
      <c r="P9" s="15"/>
    </row>
    <row r="10" spans="1:16" ht="20.100000000000001" customHeight="1">
      <c r="B10" s="6" t="s">
        <v>17</v>
      </c>
      <c r="C10" s="10"/>
      <c r="D10" s="10"/>
      <c r="E10" s="10"/>
      <c r="F10" s="10"/>
      <c r="G10" s="10"/>
      <c r="H10" s="10"/>
      <c r="I10" s="10"/>
      <c r="J10" s="10"/>
      <c r="K10" s="10"/>
      <c r="L10" s="10"/>
      <c r="M10" s="10"/>
      <c r="N10" s="10"/>
      <c r="O10" s="21">
        <f t="shared" si="0"/>
        <v>0</v>
      </c>
      <c r="P10" s="13"/>
    </row>
    <row r="11" spans="1:16" ht="20.100000000000001" customHeight="1">
      <c r="B11" s="7" t="s">
        <v>18</v>
      </c>
      <c r="C11" s="14"/>
      <c r="D11" s="14"/>
      <c r="E11" s="14"/>
      <c r="F11" s="14"/>
      <c r="G11" s="14"/>
      <c r="H11" s="14"/>
      <c r="I11" s="14"/>
      <c r="J11" s="14"/>
      <c r="K11" s="14"/>
      <c r="L11" s="14"/>
      <c r="M11" s="14"/>
      <c r="N11" s="14"/>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c r="B14" s="24" t="s">
        <v>19</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row r="16" spans="1:16" ht="399.95" customHeight="1"/>
    <row r="17" spans="4:4" ht="18" customHeight="1"/>
    <row r="18" spans="4:4" ht="18" customHeight="1"/>
    <row r="19" spans="4:4" ht="18" customHeight="1"/>
    <row r="20" spans="4:4" ht="18" customHeight="1">
      <c r="D20" s="8"/>
    </row>
    <row r="21" spans="4:4" ht="18" customHeight="1"/>
  </sheetData>
  <phoneticPr fontId="12" type="noConversion"/>
  <pageMargins left="0.3" right="0.3" top="0.3" bottom="0.3"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24" style="1" customWidth="1"/>
    <col min="3" max="14" width="10.875" style="1" customWidth="1"/>
    <col min="15" max="15" width="23"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4</v>
      </c>
      <c r="C2" s="30"/>
    </row>
    <row r="3" spans="1:16" s="2" customFormat="1" ht="20.100000000000001" customHeight="1">
      <c r="B3" s="18" t="s">
        <v>8</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c r="D4" s="10"/>
      <c r="E4" s="10"/>
      <c r="F4" s="10"/>
      <c r="G4" s="10"/>
      <c r="H4" s="10"/>
      <c r="I4" s="10"/>
      <c r="J4" s="10"/>
      <c r="K4" s="10"/>
      <c r="L4" s="10"/>
      <c r="M4" s="10"/>
      <c r="N4" s="10"/>
      <c r="O4" s="21">
        <f>IFERROR((N4-M4)/M4,0)</f>
        <v>0</v>
      </c>
      <c r="P4" s="13"/>
    </row>
    <row r="5" spans="1:16" ht="20.100000000000001" customHeight="1">
      <c r="B5" s="7" t="s">
        <v>12</v>
      </c>
      <c r="C5" s="14"/>
      <c r="D5" s="14"/>
      <c r="E5" s="14"/>
      <c r="F5" s="14"/>
      <c r="G5" s="14"/>
      <c r="H5" s="14"/>
      <c r="I5" s="14"/>
      <c r="J5" s="14"/>
      <c r="K5" s="14"/>
      <c r="L5" s="14"/>
      <c r="M5" s="14"/>
      <c r="N5" s="14"/>
      <c r="O5" s="22">
        <f t="shared" ref="O5:O11" si="0">IFERROR((N5-M5)/M5,0)</f>
        <v>0</v>
      </c>
      <c r="P5" s="15"/>
    </row>
    <row r="6" spans="1:16" ht="20.100000000000001" customHeight="1">
      <c r="B6" s="6" t="s">
        <v>13</v>
      </c>
      <c r="C6" s="10"/>
      <c r="D6" s="10"/>
      <c r="E6" s="10"/>
      <c r="F6" s="10"/>
      <c r="G6" s="10"/>
      <c r="H6" s="10"/>
      <c r="I6" s="10"/>
      <c r="J6" s="10"/>
      <c r="K6" s="10"/>
      <c r="L6" s="10"/>
      <c r="M6" s="10"/>
      <c r="N6" s="10"/>
      <c r="O6" s="21">
        <f t="shared" si="0"/>
        <v>0</v>
      </c>
      <c r="P6" s="13"/>
    </row>
    <row r="7" spans="1:16" ht="20.100000000000001" customHeight="1">
      <c r="B7" s="7" t="s">
        <v>14</v>
      </c>
      <c r="C7" s="14"/>
      <c r="D7" s="14"/>
      <c r="E7" s="14"/>
      <c r="F7" s="14"/>
      <c r="G7" s="14"/>
      <c r="H7" s="14"/>
      <c r="I7" s="14"/>
      <c r="J7" s="14"/>
      <c r="K7" s="14"/>
      <c r="L7" s="14"/>
      <c r="M7" s="14"/>
      <c r="N7" s="14"/>
      <c r="O7" s="22">
        <f t="shared" si="0"/>
        <v>0</v>
      </c>
      <c r="P7" s="15"/>
    </row>
    <row r="8" spans="1:16" ht="20.100000000000001" customHeight="1">
      <c r="B8" s="6" t="s">
        <v>15</v>
      </c>
      <c r="C8" s="10"/>
      <c r="D8" s="10"/>
      <c r="E8" s="10"/>
      <c r="F8" s="10"/>
      <c r="G8" s="10"/>
      <c r="H8" s="10"/>
      <c r="I8" s="10"/>
      <c r="J8" s="10"/>
      <c r="K8" s="10"/>
      <c r="L8" s="10"/>
      <c r="M8" s="10"/>
      <c r="N8" s="10"/>
      <c r="O8" s="21">
        <f t="shared" si="0"/>
        <v>0</v>
      </c>
      <c r="P8" s="13"/>
    </row>
    <row r="9" spans="1:16" ht="20.100000000000001" customHeight="1">
      <c r="B9" s="7" t="s">
        <v>16</v>
      </c>
      <c r="C9" s="14"/>
      <c r="D9" s="14"/>
      <c r="E9" s="14"/>
      <c r="F9" s="14"/>
      <c r="G9" s="14"/>
      <c r="H9" s="14"/>
      <c r="I9" s="14"/>
      <c r="J9" s="14"/>
      <c r="K9" s="14"/>
      <c r="L9" s="14"/>
      <c r="M9" s="14"/>
      <c r="N9" s="14"/>
      <c r="O9" s="22">
        <f t="shared" si="0"/>
        <v>0</v>
      </c>
      <c r="P9" s="15"/>
    </row>
    <row r="10" spans="1:16" ht="20.100000000000001" customHeight="1">
      <c r="B10" s="6" t="s">
        <v>17</v>
      </c>
      <c r="C10" s="10"/>
      <c r="D10" s="10"/>
      <c r="E10" s="10"/>
      <c r="F10" s="10"/>
      <c r="G10" s="10"/>
      <c r="H10" s="10"/>
      <c r="I10" s="10"/>
      <c r="J10" s="10"/>
      <c r="K10" s="10"/>
      <c r="L10" s="10"/>
      <c r="M10" s="10"/>
      <c r="N10" s="10"/>
      <c r="O10" s="21">
        <f t="shared" si="0"/>
        <v>0</v>
      </c>
      <c r="P10" s="13"/>
    </row>
    <row r="11" spans="1:16" ht="20.100000000000001" customHeight="1">
      <c r="B11" s="7" t="s">
        <v>18</v>
      </c>
      <c r="C11" s="14"/>
      <c r="D11" s="14"/>
      <c r="E11" s="14"/>
      <c r="F11" s="14"/>
      <c r="G11" s="14"/>
      <c r="H11" s="14"/>
      <c r="I11" s="14"/>
      <c r="J11" s="14"/>
      <c r="K11" s="14"/>
      <c r="L11" s="14"/>
      <c r="M11" s="14"/>
      <c r="N11" s="14"/>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c r="B14" s="24" t="s">
        <v>19</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row r="16" spans="1:16" ht="399.95" customHeight="1"/>
    <row r="17" spans="4:4" ht="18" customHeight="1"/>
    <row r="18" spans="4:4" ht="18" customHeight="1"/>
    <row r="19" spans="4:4" ht="18" customHeight="1"/>
    <row r="20" spans="4:4" ht="18" customHeight="1">
      <c r="D20" s="8"/>
    </row>
    <row r="21" spans="4:4" ht="18" customHeight="1"/>
  </sheetData>
  <phoneticPr fontId="12" type="noConversion"/>
  <pageMargins left="0.3" right="0.3" top="0.3" bottom="0.3" header="0" footer="0"/>
  <pageSetup scale="6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30.125" style="1" customWidth="1"/>
    <col min="3" max="14" width="10.875" style="1" customWidth="1"/>
    <col min="15" max="15" width="22.7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7</v>
      </c>
      <c r="C2" s="30"/>
    </row>
    <row r="3" spans="1:16" s="2" customFormat="1" ht="20.100000000000001" customHeight="1">
      <c r="B3" s="18" t="s">
        <v>8</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c r="D4" s="10"/>
      <c r="E4" s="10"/>
      <c r="F4" s="10"/>
      <c r="G4" s="10"/>
      <c r="H4" s="10"/>
      <c r="I4" s="10"/>
      <c r="J4" s="10"/>
      <c r="K4" s="10"/>
      <c r="L4" s="10"/>
      <c r="M4" s="10"/>
      <c r="N4" s="10"/>
      <c r="O4" s="21">
        <f>IFERROR((N4-M4)/M4,0)</f>
        <v>0</v>
      </c>
      <c r="P4" s="13"/>
    </row>
    <row r="5" spans="1:16" ht="20.100000000000001" customHeight="1">
      <c r="B5" s="7" t="s">
        <v>12</v>
      </c>
      <c r="C5" s="14"/>
      <c r="D5" s="14"/>
      <c r="E5" s="14"/>
      <c r="F5" s="14"/>
      <c r="G5" s="14"/>
      <c r="H5" s="14"/>
      <c r="I5" s="14"/>
      <c r="J5" s="14"/>
      <c r="K5" s="14"/>
      <c r="L5" s="14"/>
      <c r="M5" s="14"/>
      <c r="N5" s="14"/>
      <c r="O5" s="22">
        <f t="shared" ref="O5:O11" si="0">IFERROR((N5-M5)/M5,0)</f>
        <v>0</v>
      </c>
      <c r="P5" s="15"/>
    </row>
    <row r="6" spans="1:16" ht="20.100000000000001" customHeight="1">
      <c r="B6" s="6" t="s">
        <v>13</v>
      </c>
      <c r="C6" s="10"/>
      <c r="D6" s="10"/>
      <c r="E6" s="10"/>
      <c r="F6" s="10"/>
      <c r="G6" s="10"/>
      <c r="H6" s="10"/>
      <c r="I6" s="10"/>
      <c r="J6" s="10"/>
      <c r="K6" s="10"/>
      <c r="L6" s="10"/>
      <c r="M6" s="10"/>
      <c r="N6" s="10"/>
      <c r="O6" s="21">
        <f t="shared" si="0"/>
        <v>0</v>
      </c>
      <c r="P6" s="13"/>
    </row>
    <row r="7" spans="1:16" ht="20.100000000000001" customHeight="1">
      <c r="B7" s="7" t="s">
        <v>14</v>
      </c>
      <c r="C7" s="14"/>
      <c r="D7" s="14"/>
      <c r="E7" s="14"/>
      <c r="F7" s="14"/>
      <c r="G7" s="14"/>
      <c r="H7" s="14"/>
      <c r="I7" s="14"/>
      <c r="J7" s="14"/>
      <c r="K7" s="14"/>
      <c r="L7" s="14"/>
      <c r="M7" s="14"/>
      <c r="N7" s="14"/>
      <c r="O7" s="22">
        <f t="shared" si="0"/>
        <v>0</v>
      </c>
      <c r="P7" s="15"/>
    </row>
    <row r="8" spans="1:16" ht="20.100000000000001" customHeight="1">
      <c r="B8" s="6" t="s">
        <v>15</v>
      </c>
      <c r="C8" s="10"/>
      <c r="D8" s="10"/>
      <c r="E8" s="10"/>
      <c r="F8" s="10"/>
      <c r="G8" s="10"/>
      <c r="H8" s="10"/>
      <c r="I8" s="10"/>
      <c r="J8" s="10"/>
      <c r="K8" s="10"/>
      <c r="L8" s="10"/>
      <c r="M8" s="10"/>
      <c r="N8" s="10"/>
      <c r="O8" s="21">
        <f t="shared" si="0"/>
        <v>0</v>
      </c>
      <c r="P8" s="13"/>
    </row>
    <row r="9" spans="1:16" ht="20.100000000000001" customHeight="1">
      <c r="B9" s="7" t="s">
        <v>16</v>
      </c>
      <c r="C9" s="14"/>
      <c r="D9" s="14"/>
      <c r="E9" s="14"/>
      <c r="F9" s="14"/>
      <c r="G9" s="14"/>
      <c r="H9" s="14"/>
      <c r="I9" s="14"/>
      <c r="J9" s="14"/>
      <c r="K9" s="14"/>
      <c r="L9" s="14"/>
      <c r="M9" s="14"/>
      <c r="N9" s="14"/>
      <c r="O9" s="22">
        <f t="shared" si="0"/>
        <v>0</v>
      </c>
      <c r="P9" s="15"/>
    </row>
    <row r="10" spans="1:16" ht="20.100000000000001" customHeight="1">
      <c r="B10" s="6" t="s">
        <v>17</v>
      </c>
      <c r="C10" s="10"/>
      <c r="D10" s="10"/>
      <c r="E10" s="10"/>
      <c r="F10" s="10"/>
      <c r="G10" s="10"/>
      <c r="H10" s="10"/>
      <c r="I10" s="10"/>
      <c r="J10" s="10"/>
      <c r="K10" s="10"/>
      <c r="L10" s="10"/>
      <c r="M10" s="10"/>
      <c r="N10" s="10"/>
      <c r="O10" s="21">
        <f t="shared" si="0"/>
        <v>0</v>
      </c>
      <c r="P10" s="13"/>
    </row>
    <row r="11" spans="1:16" ht="20.100000000000001" customHeight="1">
      <c r="B11" s="7" t="s">
        <v>18</v>
      </c>
      <c r="C11" s="14"/>
      <c r="D11" s="14"/>
      <c r="E11" s="14"/>
      <c r="F11" s="14"/>
      <c r="G11" s="14"/>
      <c r="H11" s="14"/>
      <c r="I11" s="14"/>
      <c r="J11" s="14"/>
      <c r="K11" s="14"/>
      <c r="L11" s="14"/>
      <c r="M11" s="14"/>
      <c r="N11" s="14"/>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0</v>
      </c>
      <c r="D13" s="23">
        <f t="shared" ref="D13:N13" si="2">SUM(D4:D11)</f>
        <v>0</v>
      </c>
      <c r="E13" s="23">
        <f t="shared" si="2"/>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c r="O13" s="21">
        <f>IFERROR((N13-M13)/M13,0)</f>
        <v>0</v>
      </c>
    </row>
    <row r="14" spans="1:16" ht="20.100000000000001" customHeight="1">
      <c r="B14" s="24" t="s">
        <v>19</v>
      </c>
      <c r="C14" s="23">
        <f>SUM(C4:C10)</f>
        <v>0</v>
      </c>
      <c r="D14" s="23">
        <f t="shared" ref="D14:N14" si="3">SUM(D4:D10)</f>
        <v>0</v>
      </c>
      <c r="E14" s="23">
        <f t="shared" si="3"/>
        <v>0</v>
      </c>
      <c r="F14" s="23">
        <f t="shared" si="3"/>
        <v>0</v>
      </c>
      <c r="G14" s="23">
        <f t="shared" si="3"/>
        <v>0</v>
      </c>
      <c r="H14" s="23">
        <f t="shared" si="3"/>
        <v>0</v>
      </c>
      <c r="I14" s="23">
        <f t="shared" si="3"/>
        <v>0</v>
      </c>
      <c r="J14" s="23">
        <f t="shared" si="3"/>
        <v>0</v>
      </c>
      <c r="K14" s="23">
        <f t="shared" si="3"/>
        <v>0</v>
      </c>
      <c r="L14" s="23">
        <f t="shared" si="3"/>
        <v>0</v>
      </c>
      <c r="M14" s="23">
        <f t="shared" si="3"/>
        <v>0</v>
      </c>
      <c r="N14" s="23">
        <f t="shared" si="3"/>
        <v>0</v>
      </c>
      <c r="O14" s="21">
        <f>IFERROR((N14-M14)/M14,0)</f>
        <v>0</v>
      </c>
    </row>
    <row r="15" spans="1:16" ht="18" customHeight="1"/>
    <row r="16" spans="1:16" ht="20.100000000000001" customHeight="1">
      <c r="C16" s="32">
        <v>44579</v>
      </c>
      <c r="D16" s="32">
        <v>44610</v>
      </c>
      <c r="E16" s="32">
        <v>44638</v>
      </c>
      <c r="F16" s="32">
        <v>44669</v>
      </c>
      <c r="G16" s="32">
        <v>44699</v>
      </c>
      <c r="H16" s="32">
        <v>44730</v>
      </c>
      <c r="I16" s="32">
        <v>44760</v>
      </c>
      <c r="J16" s="32">
        <v>44791</v>
      </c>
      <c r="K16" s="32">
        <v>44822</v>
      </c>
      <c r="L16" s="32">
        <v>44852</v>
      </c>
      <c r="M16" s="32">
        <v>44883</v>
      </c>
      <c r="N16" s="32">
        <v>44913</v>
      </c>
      <c r="O16" s="20" t="s">
        <v>9</v>
      </c>
    </row>
    <row r="17" spans="2:15" ht="20.100000000000001" customHeight="1">
      <c r="B17" s="25" t="s">
        <v>20</v>
      </c>
      <c r="C17" s="10"/>
      <c r="D17" s="10"/>
      <c r="E17" s="10"/>
      <c r="F17" s="10"/>
      <c r="G17" s="10"/>
      <c r="H17" s="10"/>
      <c r="I17" s="10"/>
      <c r="J17" s="10"/>
      <c r="K17" s="10"/>
      <c r="L17" s="10"/>
      <c r="M17" s="10"/>
      <c r="N17" s="10"/>
      <c r="O17" s="21">
        <f>IFERROR((N17-M17)/M17,0)</f>
        <v>0</v>
      </c>
    </row>
    <row r="18" spans="2:15" ht="20.100000000000001" customHeight="1">
      <c r="B18" s="25" t="s">
        <v>21</v>
      </c>
      <c r="C18" s="26">
        <f>IFERROR(C13/C17,0)</f>
        <v>0</v>
      </c>
      <c r="D18" s="26">
        <f t="shared" ref="D18:N18" si="4">IFERROR(D13/D17,0)</f>
        <v>0</v>
      </c>
      <c r="E18" s="26">
        <f t="shared" si="4"/>
        <v>0</v>
      </c>
      <c r="F18" s="26">
        <f t="shared" si="4"/>
        <v>0</v>
      </c>
      <c r="G18" s="26">
        <f t="shared" si="4"/>
        <v>0</v>
      </c>
      <c r="H18" s="26">
        <f t="shared" si="4"/>
        <v>0</v>
      </c>
      <c r="I18" s="26">
        <f t="shared" si="4"/>
        <v>0</v>
      </c>
      <c r="J18" s="26">
        <f t="shared" si="4"/>
        <v>0</v>
      </c>
      <c r="K18" s="26">
        <f t="shared" si="4"/>
        <v>0</v>
      </c>
      <c r="L18" s="26">
        <f t="shared" si="4"/>
        <v>0</v>
      </c>
      <c r="M18" s="26">
        <f t="shared" si="4"/>
        <v>0</v>
      </c>
      <c r="N18" s="26">
        <f t="shared" si="4"/>
        <v>0</v>
      </c>
      <c r="O18" s="21">
        <f>IFERROR((N18-M18)/M18,0)</f>
        <v>0</v>
      </c>
    </row>
    <row r="19" spans="2:15" ht="18" customHeight="1"/>
    <row r="20" spans="2:15" ht="399.95" customHeight="1"/>
    <row r="21" spans="2:15" ht="176.1" customHeight="1"/>
  </sheetData>
  <phoneticPr fontId="12" type="noConversion"/>
  <pageMargins left="0.3" right="0.3" top="0.3" bottom="0.3" header="0" footer="0"/>
  <pageSetup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O21"/>
  <sheetViews>
    <sheetView showGridLines="0" zoomScaleNormal="100" zoomScaleSheetLayoutView="70" workbookViewId="0"/>
  </sheetViews>
  <sheetFormatPr defaultColWidth="10.875" defaultRowHeight="15"/>
  <cols>
    <col min="1" max="1" width="3.375" style="1" customWidth="1"/>
    <col min="2" max="2" width="26.75" style="1" customWidth="1"/>
    <col min="3" max="14" width="10.875" style="1" customWidth="1"/>
    <col min="15" max="15" width="22.375" style="1" customWidth="1"/>
    <col min="16" max="16" width="3.875" style="1" customWidth="1"/>
    <col min="17" max="16384" width="10.875" style="1"/>
  </cols>
  <sheetData>
    <row r="1" spans="1:15" customFormat="1" ht="42" customHeight="1">
      <c r="A1" s="1"/>
      <c r="B1" s="3" t="s">
        <v>6</v>
      </c>
      <c r="C1" s="3"/>
    </row>
    <row r="2" spans="1:15" s="31" customFormat="1" ht="23.1" customHeight="1">
      <c r="A2" s="28"/>
      <c r="B2" s="29" t="s">
        <v>22</v>
      </c>
      <c r="C2" s="30"/>
    </row>
    <row r="3" spans="1:15" s="2" customFormat="1" ht="20.100000000000001" customHeight="1">
      <c r="B3" s="1"/>
      <c r="C3" s="32">
        <v>44579</v>
      </c>
      <c r="D3" s="32">
        <v>44610</v>
      </c>
      <c r="E3" s="32">
        <v>44638</v>
      </c>
      <c r="F3" s="32">
        <v>44669</v>
      </c>
      <c r="G3" s="32">
        <v>44699</v>
      </c>
      <c r="H3" s="32">
        <v>44730</v>
      </c>
      <c r="I3" s="32">
        <v>44760</v>
      </c>
      <c r="J3" s="32">
        <v>44791</v>
      </c>
      <c r="K3" s="32">
        <v>44822</v>
      </c>
      <c r="L3" s="32">
        <v>44852</v>
      </c>
      <c r="M3" s="32">
        <v>44883</v>
      </c>
      <c r="N3" s="32">
        <v>44913</v>
      </c>
      <c r="O3" s="20" t="s">
        <v>9</v>
      </c>
    </row>
    <row r="4" spans="1:15" ht="20.100000000000001" customHeight="1">
      <c r="B4" s="6" t="s">
        <v>23</v>
      </c>
      <c r="C4" s="10">
        <f>Visitas!C13</f>
        <v>0</v>
      </c>
      <c r="D4" s="10">
        <f>Visitas!D13</f>
        <v>0</v>
      </c>
      <c r="E4" s="10">
        <f>Visitas!E13</f>
        <v>0</v>
      </c>
      <c r="F4" s="10">
        <f>Visitas!F13</f>
        <v>0</v>
      </c>
      <c r="G4" s="10">
        <f>Visitas!G13</f>
        <v>0</v>
      </c>
      <c r="H4" s="10">
        <f>Visitas!H13</f>
        <v>0</v>
      </c>
      <c r="I4" s="10">
        <f>Visitas!I13</f>
        <v>0</v>
      </c>
      <c r="J4" s="10">
        <f>Visitas!J13</f>
        <v>0</v>
      </c>
      <c r="K4" s="10">
        <f>Visitas!K13</f>
        <v>0</v>
      </c>
      <c r="L4" s="10">
        <f>Visitas!L13</f>
        <v>0</v>
      </c>
      <c r="M4" s="10">
        <f>Visitas!M13</f>
        <v>0</v>
      </c>
      <c r="N4" s="10">
        <f>Visitas!N13</f>
        <v>0</v>
      </c>
      <c r="O4" s="21">
        <f>IFERROR((N4-M4)/M4,0)</f>
        <v>0</v>
      </c>
    </row>
    <row r="5" spans="1:15" ht="20.100000000000001" customHeight="1">
      <c r="B5" s="7" t="s">
        <v>4</v>
      </c>
      <c r="C5" s="14">
        <f>Leads!C13</f>
        <v>0</v>
      </c>
      <c r="D5" s="14">
        <f>Leads!D13</f>
        <v>0</v>
      </c>
      <c r="E5" s="14">
        <f>Leads!E13</f>
        <v>0</v>
      </c>
      <c r="F5" s="14">
        <f>Leads!F13</f>
        <v>0</v>
      </c>
      <c r="G5" s="14">
        <f>Leads!G13</f>
        <v>0</v>
      </c>
      <c r="H5" s="14">
        <f>Leads!H13</f>
        <v>0</v>
      </c>
      <c r="I5" s="14">
        <f>Leads!I13</f>
        <v>0</v>
      </c>
      <c r="J5" s="14">
        <f>Leads!J13</f>
        <v>0</v>
      </c>
      <c r="K5" s="14">
        <f>Leads!K13</f>
        <v>0</v>
      </c>
      <c r="L5" s="14">
        <f>Leads!L13</f>
        <v>0</v>
      </c>
      <c r="M5" s="14">
        <f>Leads!M13</f>
        <v>0</v>
      </c>
      <c r="N5" s="14">
        <f>Leads!N13</f>
        <v>0</v>
      </c>
      <c r="O5" s="22">
        <f>IFERROR((N5-M5)/M5,0)</f>
        <v>0</v>
      </c>
    </row>
    <row r="6" spans="1:15" ht="20.100000000000001" customHeight="1">
      <c r="B6" s="6" t="s">
        <v>7</v>
      </c>
      <c r="C6" s="10">
        <f>Clientes!C13</f>
        <v>0</v>
      </c>
      <c r="D6" s="10">
        <f>Clientes!D13</f>
        <v>0</v>
      </c>
      <c r="E6" s="10">
        <f>Clientes!E13</f>
        <v>0</v>
      </c>
      <c r="F6" s="10">
        <f>Clientes!F13</f>
        <v>0</v>
      </c>
      <c r="G6" s="10">
        <f>Clientes!G13</f>
        <v>0</v>
      </c>
      <c r="H6" s="10">
        <f>Clientes!H13</f>
        <v>0</v>
      </c>
      <c r="I6" s="10">
        <f>Clientes!I13</f>
        <v>0</v>
      </c>
      <c r="J6" s="10">
        <f>Clientes!J13</f>
        <v>0</v>
      </c>
      <c r="K6" s="10">
        <f>Clientes!K13</f>
        <v>0</v>
      </c>
      <c r="L6" s="10">
        <f>Clientes!L13</f>
        <v>0</v>
      </c>
      <c r="M6" s="10">
        <f>Clientes!M13</f>
        <v>0</v>
      </c>
      <c r="N6" s="10">
        <f>Clientes!N13</f>
        <v>0</v>
      </c>
      <c r="O6" s="21">
        <f>IFERROR((N6-M6)/M6,0)</f>
        <v>0</v>
      </c>
    </row>
    <row r="7" spans="1:15" s="9" customFormat="1" ht="11.1" customHeight="1">
      <c r="B7" s="11"/>
      <c r="C7" s="11"/>
      <c r="D7" s="11"/>
      <c r="E7" s="11"/>
      <c r="F7" s="11"/>
      <c r="G7" s="11"/>
      <c r="H7" s="11"/>
      <c r="I7" s="11"/>
      <c r="J7" s="11"/>
      <c r="K7" s="11"/>
      <c r="L7" s="11"/>
      <c r="M7" s="11"/>
      <c r="N7" s="11"/>
      <c r="O7" s="27"/>
    </row>
    <row r="8" spans="1:15" ht="20.100000000000001" customHeight="1">
      <c r="C8" s="32">
        <v>44579</v>
      </c>
      <c r="D8" s="32">
        <v>44610</v>
      </c>
      <c r="E8" s="32">
        <v>44638</v>
      </c>
      <c r="F8" s="32">
        <v>44669</v>
      </c>
      <c r="G8" s="32">
        <v>44699</v>
      </c>
      <c r="H8" s="32">
        <v>44730</v>
      </c>
      <c r="I8" s="32">
        <v>44760</v>
      </c>
      <c r="J8" s="32">
        <v>44791</v>
      </c>
      <c r="K8" s="32">
        <v>44822</v>
      </c>
      <c r="L8" s="32">
        <v>44852</v>
      </c>
      <c r="M8" s="32">
        <v>44883</v>
      </c>
      <c r="N8" s="32">
        <v>44913</v>
      </c>
      <c r="O8" s="20" t="s">
        <v>9</v>
      </c>
    </row>
    <row r="9" spans="1:15" ht="20.100000000000001" customHeight="1">
      <c r="B9" s="6" t="s">
        <v>24</v>
      </c>
      <c r="C9" s="17">
        <f>IFERROR(C5/C4,0)</f>
        <v>0</v>
      </c>
      <c r="D9" s="17">
        <f t="shared" ref="D9:N10" si="0">IFERROR(D5/D4,0)</f>
        <v>0</v>
      </c>
      <c r="E9" s="17">
        <f t="shared" si="0"/>
        <v>0</v>
      </c>
      <c r="F9" s="17">
        <f t="shared" si="0"/>
        <v>0</v>
      </c>
      <c r="G9" s="17">
        <f t="shared" si="0"/>
        <v>0</v>
      </c>
      <c r="H9" s="17">
        <f t="shared" si="0"/>
        <v>0</v>
      </c>
      <c r="I9" s="17">
        <f t="shared" si="0"/>
        <v>0</v>
      </c>
      <c r="J9" s="17">
        <f t="shared" si="0"/>
        <v>0</v>
      </c>
      <c r="K9" s="17">
        <f t="shared" si="0"/>
        <v>0</v>
      </c>
      <c r="L9" s="17">
        <f t="shared" si="0"/>
        <v>0</v>
      </c>
      <c r="M9" s="17">
        <f t="shared" si="0"/>
        <v>0</v>
      </c>
      <c r="N9" s="17">
        <f t="shared" si="0"/>
        <v>0</v>
      </c>
      <c r="O9" s="22">
        <f>IFERROR((N9-M9)/M9,0)</f>
        <v>0</v>
      </c>
    </row>
    <row r="10" spans="1:15" ht="20.100000000000001" customHeight="1">
      <c r="B10" s="6" t="s">
        <v>25</v>
      </c>
      <c r="C10" s="17">
        <f>IFERROR(C6/C5,0)</f>
        <v>0</v>
      </c>
      <c r="D10" s="17">
        <f t="shared" si="0"/>
        <v>0</v>
      </c>
      <c r="E10" s="17">
        <f t="shared" si="0"/>
        <v>0</v>
      </c>
      <c r="F10" s="17">
        <f t="shared" si="0"/>
        <v>0</v>
      </c>
      <c r="G10" s="17">
        <f t="shared" si="0"/>
        <v>0</v>
      </c>
      <c r="H10" s="17">
        <f t="shared" si="0"/>
        <v>0</v>
      </c>
      <c r="I10" s="17">
        <f t="shared" si="0"/>
        <v>0</v>
      </c>
      <c r="J10" s="17">
        <f t="shared" si="0"/>
        <v>0</v>
      </c>
      <c r="K10" s="17">
        <f t="shared" si="0"/>
        <v>0</v>
      </c>
      <c r="L10" s="17">
        <f t="shared" si="0"/>
        <v>0</v>
      </c>
      <c r="M10" s="17">
        <f t="shared" si="0"/>
        <v>0</v>
      </c>
      <c r="N10" s="17">
        <f t="shared" si="0"/>
        <v>0</v>
      </c>
      <c r="O10" s="22">
        <f>IFERROR((N10-M10)/M10,0)</f>
        <v>0</v>
      </c>
    </row>
    <row r="11" spans="1:15" ht="20.100000000000001" customHeight="1">
      <c r="B11" s="6" t="s">
        <v>26</v>
      </c>
      <c r="C11" s="17">
        <f>IFERROR(C6/C4,0)</f>
        <v>0</v>
      </c>
      <c r="D11" s="17">
        <f t="shared" ref="D11:N11" si="1">IFERROR(D6/D4,0)</f>
        <v>0</v>
      </c>
      <c r="E11" s="17">
        <f t="shared" si="1"/>
        <v>0</v>
      </c>
      <c r="F11" s="17">
        <f t="shared" si="1"/>
        <v>0</v>
      </c>
      <c r="G11" s="17">
        <f t="shared" si="1"/>
        <v>0</v>
      </c>
      <c r="H11" s="17">
        <f t="shared" si="1"/>
        <v>0</v>
      </c>
      <c r="I11" s="17">
        <f t="shared" si="1"/>
        <v>0</v>
      </c>
      <c r="J11" s="17">
        <f t="shared" si="1"/>
        <v>0</v>
      </c>
      <c r="K11" s="17">
        <f t="shared" si="1"/>
        <v>0</v>
      </c>
      <c r="L11" s="17">
        <f t="shared" si="1"/>
        <v>0</v>
      </c>
      <c r="M11" s="17">
        <f t="shared" si="1"/>
        <v>0</v>
      </c>
      <c r="N11" s="17">
        <f t="shared" si="1"/>
        <v>0</v>
      </c>
      <c r="O11" s="22">
        <f>IFERROR((N11-M11)/M11,0)</f>
        <v>0</v>
      </c>
    </row>
    <row r="12" spans="1:15" s="9" customFormat="1" ht="18" customHeight="1">
      <c r="B12" s="11"/>
      <c r="C12" s="12"/>
      <c r="D12" s="12"/>
      <c r="E12" s="12"/>
      <c r="F12" s="12"/>
      <c r="G12" s="12"/>
      <c r="H12" s="12"/>
      <c r="I12" s="12"/>
      <c r="J12" s="12"/>
      <c r="K12" s="12"/>
      <c r="L12" s="12"/>
      <c r="M12" s="12"/>
      <c r="N12" s="12"/>
      <c r="O12" s="12"/>
    </row>
    <row r="13" spans="1:15" ht="180" customHeight="1"/>
    <row r="14" spans="1:15" ht="180" customHeight="1"/>
    <row r="15" spans="1:15" ht="180" customHeight="1"/>
    <row r="16" spans="1:15" ht="18" customHeight="1"/>
    <row r="17" spans="4:4" ht="18" customHeight="1"/>
    <row r="18" spans="4:4" ht="18" customHeight="1">
      <c r="D18" s="8"/>
    </row>
    <row r="19" spans="4:4" ht="18" customHeight="1"/>
    <row r="20" spans="4:4" ht="18" customHeight="1"/>
    <row r="21" spans="4:4" ht="18" customHeight="1"/>
  </sheetData>
  <phoneticPr fontId="12" type="noConversion"/>
  <pageMargins left="0.3" right="0.3" top="0.3" bottom="0.3" header="0" footer="0"/>
  <pageSetup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499984740745262"/>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25.25" style="1" customWidth="1"/>
    <col min="3" max="14" width="10.875" style="1" customWidth="1"/>
    <col min="15" max="15" width="23.5" style="1" customWidth="1"/>
    <col min="16" max="16" width="34"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27</v>
      </c>
      <c r="C2" s="30"/>
    </row>
    <row r="3" spans="1:16" s="2" customFormat="1" ht="20.100000000000001" customHeight="1">
      <c r="B3" s="18" t="s">
        <v>28</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0</v>
      </c>
      <c r="C4" s="10">
        <v>200</v>
      </c>
      <c r="D4" s="10">
        <v>200</v>
      </c>
      <c r="E4" s="10">
        <v>200</v>
      </c>
      <c r="F4" s="10">
        <v>200</v>
      </c>
      <c r="G4" s="10">
        <v>200</v>
      </c>
      <c r="H4" s="10">
        <v>200</v>
      </c>
      <c r="I4" s="10">
        <v>200</v>
      </c>
      <c r="J4" s="10">
        <v>200</v>
      </c>
      <c r="K4" s="10">
        <v>200</v>
      </c>
      <c r="L4" s="10">
        <v>200</v>
      </c>
      <c r="M4" s="10">
        <v>950</v>
      </c>
      <c r="N4" s="10">
        <v>1000</v>
      </c>
      <c r="O4" s="17">
        <f>(N4-M4)/M4</f>
        <v>5.2631578947368418E-2</v>
      </c>
      <c r="P4" s="13" t="s">
        <v>29</v>
      </c>
    </row>
    <row r="5" spans="1:16" ht="20.100000000000001" customHeight="1">
      <c r="B5" s="7" t="s">
        <v>30</v>
      </c>
      <c r="C5" s="14">
        <v>100</v>
      </c>
      <c r="D5" s="14">
        <v>100</v>
      </c>
      <c r="E5" s="14">
        <v>100</v>
      </c>
      <c r="F5" s="14">
        <v>100</v>
      </c>
      <c r="G5" s="14">
        <v>100</v>
      </c>
      <c r="H5" s="14">
        <v>100</v>
      </c>
      <c r="I5" s="14">
        <v>100</v>
      </c>
      <c r="J5" s="14">
        <v>100</v>
      </c>
      <c r="K5" s="14">
        <v>100</v>
      </c>
      <c r="L5" s="14">
        <v>100</v>
      </c>
      <c r="M5" s="14">
        <v>100</v>
      </c>
      <c r="N5" s="14">
        <v>100</v>
      </c>
      <c r="O5" s="16">
        <f t="shared" ref="O5:O8" si="0">(N5-M5)/M5</f>
        <v>0</v>
      </c>
      <c r="P5" s="15" t="s">
        <v>31</v>
      </c>
    </row>
    <row r="6" spans="1:16" ht="20.100000000000001" customHeight="1">
      <c r="B6" s="6" t="s">
        <v>1</v>
      </c>
      <c r="C6" s="10">
        <v>500</v>
      </c>
      <c r="D6" s="10">
        <v>500</v>
      </c>
      <c r="E6" s="10">
        <v>500</v>
      </c>
      <c r="F6" s="10">
        <v>500</v>
      </c>
      <c r="G6" s="10">
        <v>500</v>
      </c>
      <c r="H6" s="10">
        <v>500</v>
      </c>
      <c r="I6" s="10">
        <v>500</v>
      </c>
      <c r="J6" s="10">
        <v>500</v>
      </c>
      <c r="K6" s="10">
        <v>500</v>
      </c>
      <c r="L6" s="10">
        <v>500</v>
      </c>
      <c r="M6" s="10">
        <v>500</v>
      </c>
      <c r="N6" s="10">
        <v>500</v>
      </c>
      <c r="O6" s="17">
        <f t="shared" si="0"/>
        <v>0</v>
      </c>
      <c r="P6" s="13" t="s">
        <v>32</v>
      </c>
    </row>
    <row r="7" spans="1:16" ht="20.100000000000001" customHeight="1">
      <c r="B7" s="7" t="s">
        <v>2</v>
      </c>
      <c r="C7" s="14">
        <v>30</v>
      </c>
      <c r="D7" s="14">
        <v>30</v>
      </c>
      <c r="E7" s="14">
        <v>30</v>
      </c>
      <c r="F7" s="14">
        <v>30</v>
      </c>
      <c r="G7" s="14">
        <v>30</v>
      </c>
      <c r="H7" s="14">
        <v>30</v>
      </c>
      <c r="I7" s="14">
        <v>30</v>
      </c>
      <c r="J7" s="14">
        <v>30</v>
      </c>
      <c r="K7" s="14">
        <v>30</v>
      </c>
      <c r="L7" s="14">
        <v>30</v>
      </c>
      <c r="M7" s="14">
        <v>30</v>
      </c>
      <c r="N7" s="14">
        <v>30</v>
      </c>
      <c r="O7" s="16">
        <f t="shared" si="0"/>
        <v>0</v>
      </c>
      <c r="P7" s="15" t="s">
        <v>33</v>
      </c>
    </row>
    <row r="8" spans="1:16" ht="20.100000000000001" customHeight="1">
      <c r="B8" s="6" t="s">
        <v>3</v>
      </c>
      <c r="C8" s="10">
        <v>2</v>
      </c>
      <c r="D8" s="10">
        <v>3</v>
      </c>
      <c r="E8" s="10">
        <v>4</v>
      </c>
      <c r="F8" s="10">
        <v>5</v>
      </c>
      <c r="G8" s="10">
        <v>6</v>
      </c>
      <c r="H8" s="10">
        <v>7</v>
      </c>
      <c r="I8" s="10">
        <v>8</v>
      </c>
      <c r="J8" s="10">
        <v>9</v>
      </c>
      <c r="K8" s="10">
        <v>10</v>
      </c>
      <c r="L8" s="10">
        <v>11</v>
      </c>
      <c r="M8" s="10">
        <v>12</v>
      </c>
      <c r="N8" s="10">
        <v>13</v>
      </c>
      <c r="O8" s="17">
        <f t="shared" si="0"/>
        <v>8.3333333333333329E-2</v>
      </c>
      <c r="P8" s="13" t="s">
        <v>34</v>
      </c>
    </row>
    <row r="9" spans="1:16" ht="11.1" customHeight="1"/>
    <row r="10" spans="1:16" ht="20.100000000000001" customHeight="1">
      <c r="B10" s="24" t="s">
        <v>5</v>
      </c>
      <c r="C10" s="23">
        <f>SUM(C4:C8)</f>
        <v>832</v>
      </c>
      <c r="D10" s="23">
        <f t="shared" ref="D10:N10" si="1">SUM(D4:D8)</f>
        <v>833</v>
      </c>
      <c r="E10" s="23">
        <f t="shared" si="1"/>
        <v>834</v>
      </c>
      <c r="F10" s="23">
        <f t="shared" si="1"/>
        <v>835</v>
      </c>
      <c r="G10" s="23">
        <f t="shared" si="1"/>
        <v>836</v>
      </c>
      <c r="H10" s="23">
        <f t="shared" si="1"/>
        <v>837</v>
      </c>
      <c r="I10" s="23">
        <f t="shared" si="1"/>
        <v>838</v>
      </c>
      <c r="J10" s="23">
        <f t="shared" si="1"/>
        <v>839</v>
      </c>
      <c r="K10" s="23">
        <f t="shared" si="1"/>
        <v>840</v>
      </c>
      <c r="L10" s="23">
        <f t="shared" si="1"/>
        <v>841</v>
      </c>
      <c r="M10" s="23">
        <f>SUM(M4:M8)</f>
        <v>1592</v>
      </c>
      <c r="N10" s="23">
        <f t="shared" si="1"/>
        <v>1643</v>
      </c>
      <c r="O10" s="16">
        <f>(N10-M10)/M10</f>
        <v>3.2035175879396985E-2</v>
      </c>
    </row>
    <row r="11" spans="1:16" ht="18" customHeight="1"/>
    <row r="12" spans="1:16" ht="399.95" customHeight="1"/>
    <row r="13" spans="1:16" ht="18" customHeight="1"/>
    <row r="15" spans="1:16" ht="18" customHeight="1"/>
    <row r="16" spans="1:16" ht="18" customHeight="1">
      <c r="D16" s="8"/>
    </row>
    <row r="17" ht="18" customHeight="1"/>
    <row r="18" ht="18" customHeight="1"/>
    <row r="19" ht="18" customHeight="1"/>
    <row r="20" ht="18" customHeight="1"/>
    <row r="21" ht="18" customHeight="1"/>
  </sheetData>
  <phoneticPr fontId="12" type="noConversion"/>
  <pageMargins left="0.3" right="0.3" top="0.3" bottom="0.3" header="0" footer="0"/>
  <pageSetup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29.75" style="1" customWidth="1"/>
    <col min="3" max="14" width="10.875" style="1" customWidth="1"/>
    <col min="15" max="15" width="22.62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23</v>
      </c>
      <c r="C2" s="30"/>
    </row>
    <row r="3" spans="1:16" s="2" customFormat="1" ht="20.100000000000001" customHeight="1">
      <c r="B3" s="18" t="s">
        <v>35</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v>200</v>
      </c>
      <c r="D4" s="10">
        <v>200</v>
      </c>
      <c r="E4" s="10">
        <v>200</v>
      </c>
      <c r="F4" s="10">
        <v>200</v>
      </c>
      <c r="G4" s="10">
        <v>200</v>
      </c>
      <c r="H4" s="10">
        <v>200</v>
      </c>
      <c r="I4" s="10">
        <v>200</v>
      </c>
      <c r="J4" s="10">
        <v>200</v>
      </c>
      <c r="K4" s="10">
        <v>200</v>
      </c>
      <c r="L4" s="10">
        <v>200</v>
      </c>
      <c r="M4" s="10">
        <v>950</v>
      </c>
      <c r="N4" s="10">
        <v>1000</v>
      </c>
      <c r="O4" s="21">
        <f>IFERROR((N4-M4)/M4,0)</f>
        <v>5.2631578947368418E-2</v>
      </c>
      <c r="P4" s="13"/>
    </row>
    <row r="5" spans="1:16" ht="20.100000000000001" customHeight="1">
      <c r="B5" s="7" t="s">
        <v>12</v>
      </c>
      <c r="C5" s="14">
        <v>100</v>
      </c>
      <c r="D5" s="14">
        <v>100</v>
      </c>
      <c r="E5" s="14">
        <v>100</v>
      </c>
      <c r="F5" s="14">
        <v>100</v>
      </c>
      <c r="G5" s="14">
        <v>100</v>
      </c>
      <c r="H5" s="14">
        <v>100</v>
      </c>
      <c r="I5" s="14">
        <v>100</v>
      </c>
      <c r="J5" s="14">
        <v>100</v>
      </c>
      <c r="K5" s="14">
        <v>100</v>
      </c>
      <c r="L5" s="14">
        <v>100</v>
      </c>
      <c r="M5" s="14">
        <v>100</v>
      </c>
      <c r="N5" s="14">
        <v>100</v>
      </c>
      <c r="O5" s="22">
        <f t="shared" ref="O5:O11" si="0">IFERROR((N5-M5)/M5,0)</f>
        <v>0</v>
      </c>
      <c r="P5" s="15"/>
    </row>
    <row r="6" spans="1:16" ht="20.100000000000001" customHeight="1">
      <c r="B6" s="6" t="s">
        <v>13</v>
      </c>
      <c r="C6" s="10">
        <v>500</v>
      </c>
      <c r="D6" s="10">
        <v>500</v>
      </c>
      <c r="E6" s="10">
        <v>500</v>
      </c>
      <c r="F6" s="10">
        <v>500</v>
      </c>
      <c r="G6" s="10">
        <v>500</v>
      </c>
      <c r="H6" s="10">
        <v>500</v>
      </c>
      <c r="I6" s="10">
        <v>500</v>
      </c>
      <c r="J6" s="10">
        <v>500</v>
      </c>
      <c r="K6" s="10">
        <v>500</v>
      </c>
      <c r="L6" s="10">
        <v>500</v>
      </c>
      <c r="M6" s="10">
        <v>500</v>
      </c>
      <c r="N6" s="10">
        <v>500</v>
      </c>
      <c r="O6" s="21">
        <f t="shared" si="0"/>
        <v>0</v>
      </c>
      <c r="P6" s="13"/>
    </row>
    <row r="7" spans="1:16" ht="20.100000000000001" customHeight="1">
      <c r="B7" s="7" t="s">
        <v>14</v>
      </c>
      <c r="C7" s="14">
        <v>30</v>
      </c>
      <c r="D7" s="14">
        <v>30</v>
      </c>
      <c r="E7" s="14">
        <v>30</v>
      </c>
      <c r="F7" s="14">
        <v>30</v>
      </c>
      <c r="G7" s="14">
        <v>30</v>
      </c>
      <c r="H7" s="14">
        <v>30</v>
      </c>
      <c r="I7" s="14">
        <v>30</v>
      </c>
      <c r="J7" s="14">
        <v>30</v>
      </c>
      <c r="K7" s="14">
        <v>30</v>
      </c>
      <c r="L7" s="14">
        <v>30</v>
      </c>
      <c r="M7" s="14">
        <v>30</v>
      </c>
      <c r="N7" s="14">
        <v>30</v>
      </c>
      <c r="O7" s="22">
        <f t="shared" si="0"/>
        <v>0</v>
      </c>
      <c r="P7" s="15"/>
    </row>
    <row r="8" spans="1:16" ht="20.100000000000001" customHeight="1">
      <c r="B8" s="6" t="s">
        <v>15</v>
      </c>
      <c r="C8" s="10">
        <v>2</v>
      </c>
      <c r="D8" s="10">
        <v>3</v>
      </c>
      <c r="E8" s="10">
        <v>4</v>
      </c>
      <c r="F8" s="10">
        <v>5</v>
      </c>
      <c r="G8" s="10">
        <v>6</v>
      </c>
      <c r="H8" s="10">
        <v>7</v>
      </c>
      <c r="I8" s="10">
        <v>8</v>
      </c>
      <c r="J8" s="10">
        <v>9</v>
      </c>
      <c r="K8" s="10">
        <v>10</v>
      </c>
      <c r="L8" s="10">
        <v>11</v>
      </c>
      <c r="M8" s="10">
        <v>12</v>
      </c>
      <c r="N8" s="10">
        <v>13</v>
      </c>
      <c r="O8" s="21">
        <f t="shared" si="0"/>
        <v>8.3333333333333329E-2</v>
      </c>
      <c r="P8" s="13"/>
    </row>
    <row r="9" spans="1:16" ht="20.100000000000001" customHeight="1">
      <c r="B9" s="7" t="s">
        <v>16</v>
      </c>
      <c r="C9" s="14">
        <v>30</v>
      </c>
      <c r="D9" s="14">
        <v>30</v>
      </c>
      <c r="E9" s="14">
        <v>30</v>
      </c>
      <c r="F9" s="14">
        <v>30</v>
      </c>
      <c r="G9" s="14">
        <v>30</v>
      </c>
      <c r="H9" s="14">
        <v>30</v>
      </c>
      <c r="I9" s="14">
        <v>30</v>
      </c>
      <c r="J9" s="14">
        <v>30</v>
      </c>
      <c r="K9" s="14">
        <v>30</v>
      </c>
      <c r="L9" s="14">
        <v>30</v>
      </c>
      <c r="M9" s="14">
        <v>30</v>
      </c>
      <c r="N9" s="14">
        <v>30</v>
      </c>
      <c r="O9" s="22">
        <f t="shared" si="0"/>
        <v>0</v>
      </c>
      <c r="P9" s="15"/>
    </row>
    <row r="10" spans="1:16" ht="20.100000000000001" customHeight="1">
      <c r="B10" s="6" t="s">
        <v>17</v>
      </c>
      <c r="C10" s="10">
        <v>2</v>
      </c>
      <c r="D10" s="10">
        <v>3</v>
      </c>
      <c r="E10" s="10">
        <v>4</v>
      </c>
      <c r="F10" s="10">
        <v>5</v>
      </c>
      <c r="G10" s="10">
        <v>6</v>
      </c>
      <c r="H10" s="10">
        <v>7</v>
      </c>
      <c r="I10" s="10">
        <v>8</v>
      </c>
      <c r="J10" s="10">
        <v>9</v>
      </c>
      <c r="K10" s="10">
        <v>10</v>
      </c>
      <c r="L10" s="10">
        <v>11</v>
      </c>
      <c r="M10" s="10">
        <v>12</v>
      </c>
      <c r="N10" s="10">
        <v>13</v>
      </c>
      <c r="O10" s="21">
        <f t="shared" si="0"/>
        <v>8.3333333333333329E-2</v>
      </c>
      <c r="P10" s="13"/>
    </row>
    <row r="11" spans="1:16" ht="20.100000000000001" customHeight="1">
      <c r="B11" s="7" t="s">
        <v>18</v>
      </c>
      <c r="C11" s="14">
        <v>30</v>
      </c>
      <c r="D11" s="14">
        <v>30</v>
      </c>
      <c r="E11" s="14">
        <v>30</v>
      </c>
      <c r="F11" s="14">
        <v>30</v>
      </c>
      <c r="G11" s="14">
        <v>30</v>
      </c>
      <c r="H11" s="14">
        <v>30</v>
      </c>
      <c r="I11" s="14">
        <v>30</v>
      </c>
      <c r="J11" s="14">
        <v>30</v>
      </c>
      <c r="K11" s="14">
        <v>30</v>
      </c>
      <c r="L11" s="14">
        <v>30</v>
      </c>
      <c r="M11" s="14">
        <v>30</v>
      </c>
      <c r="N11" s="14">
        <v>30</v>
      </c>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894</v>
      </c>
      <c r="D13" s="23">
        <f t="shared" ref="D13:N13" si="2">SUM(D4:D11)</f>
        <v>896</v>
      </c>
      <c r="E13" s="23">
        <f t="shared" si="2"/>
        <v>898</v>
      </c>
      <c r="F13" s="23">
        <f t="shared" si="2"/>
        <v>900</v>
      </c>
      <c r="G13" s="23">
        <f t="shared" si="2"/>
        <v>902</v>
      </c>
      <c r="H13" s="23">
        <f t="shared" si="2"/>
        <v>904</v>
      </c>
      <c r="I13" s="23">
        <f t="shared" si="2"/>
        <v>906</v>
      </c>
      <c r="J13" s="23">
        <f t="shared" si="2"/>
        <v>908</v>
      </c>
      <c r="K13" s="23">
        <f t="shared" si="2"/>
        <v>910</v>
      </c>
      <c r="L13" s="23">
        <f t="shared" si="2"/>
        <v>912</v>
      </c>
      <c r="M13" s="23">
        <f t="shared" si="2"/>
        <v>1664</v>
      </c>
      <c r="N13" s="23">
        <f t="shared" si="2"/>
        <v>1716</v>
      </c>
      <c r="O13" s="21">
        <f>IFERROR((N13-M13)/M13,0)</f>
        <v>3.125E-2</v>
      </c>
    </row>
    <row r="14" spans="1:16" ht="20.100000000000001" customHeight="1">
      <c r="B14" s="24" t="s">
        <v>19</v>
      </c>
      <c r="C14" s="23">
        <f>SUM(C4:C10)</f>
        <v>864</v>
      </c>
      <c r="D14" s="23">
        <f t="shared" ref="D14:N14" si="3">SUM(D4:D10)</f>
        <v>866</v>
      </c>
      <c r="E14" s="23">
        <f t="shared" si="3"/>
        <v>868</v>
      </c>
      <c r="F14" s="23">
        <f t="shared" si="3"/>
        <v>870</v>
      </c>
      <c r="G14" s="23">
        <f t="shared" si="3"/>
        <v>872</v>
      </c>
      <c r="H14" s="23">
        <f t="shared" si="3"/>
        <v>874</v>
      </c>
      <c r="I14" s="23">
        <f t="shared" si="3"/>
        <v>876</v>
      </c>
      <c r="J14" s="23">
        <f t="shared" si="3"/>
        <v>878</v>
      </c>
      <c r="K14" s="23">
        <f t="shared" si="3"/>
        <v>880</v>
      </c>
      <c r="L14" s="23">
        <f t="shared" si="3"/>
        <v>882</v>
      </c>
      <c r="M14" s="23">
        <f t="shared" si="3"/>
        <v>1634</v>
      </c>
      <c r="N14" s="23">
        <f t="shared" si="3"/>
        <v>1686</v>
      </c>
      <c r="O14" s="21">
        <f>IFERROR((N14-M14)/M14,0)</f>
        <v>3.182374541003672E-2</v>
      </c>
    </row>
    <row r="15" spans="1:16" ht="18" customHeight="1"/>
    <row r="16" spans="1:16" ht="399.95" customHeight="1"/>
    <row r="17" spans="4:4" ht="18" customHeight="1"/>
    <row r="18" spans="4:4" ht="18" customHeight="1"/>
    <row r="19" spans="4:4" ht="18" customHeight="1"/>
    <row r="20" spans="4:4" ht="18" customHeight="1">
      <c r="D20" s="8"/>
    </row>
    <row r="21" spans="4:4" ht="18" customHeight="1"/>
  </sheetData>
  <phoneticPr fontId="12" type="noConversion"/>
  <pageMargins left="0.3" right="0.3" top="0.3" bottom="0.3" header="0" footer="0"/>
  <pageSetup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24" style="1" customWidth="1"/>
    <col min="3" max="14" width="10.875" style="1" customWidth="1"/>
    <col min="15" max="15" width="22.62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4</v>
      </c>
      <c r="C2" s="30"/>
    </row>
    <row r="3" spans="1:16" s="2" customFormat="1" ht="20.100000000000001" customHeight="1">
      <c r="B3" s="18" t="s">
        <v>8</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v>200</v>
      </c>
      <c r="D4" s="10">
        <v>200</v>
      </c>
      <c r="E4" s="10">
        <v>200</v>
      </c>
      <c r="F4" s="10">
        <v>200</v>
      </c>
      <c r="G4" s="10">
        <v>200</v>
      </c>
      <c r="H4" s="10">
        <v>200</v>
      </c>
      <c r="I4" s="10">
        <v>200</v>
      </c>
      <c r="J4" s="10">
        <v>200</v>
      </c>
      <c r="K4" s="10">
        <v>200</v>
      </c>
      <c r="L4" s="10">
        <v>200</v>
      </c>
      <c r="M4" s="10">
        <v>950</v>
      </c>
      <c r="N4" s="10">
        <v>1000</v>
      </c>
      <c r="O4" s="21">
        <f>IFERROR((N4-M4)/M4,0)</f>
        <v>5.2631578947368418E-2</v>
      </c>
      <c r="P4" s="13"/>
    </row>
    <row r="5" spans="1:16" ht="20.100000000000001" customHeight="1">
      <c r="B5" s="7" t="s">
        <v>12</v>
      </c>
      <c r="C5" s="14">
        <v>100</v>
      </c>
      <c r="D5" s="14">
        <v>100</v>
      </c>
      <c r="E5" s="14">
        <v>100</v>
      </c>
      <c r="F5" s="14">
        <v>100</v>
      </c>
      <c r="G5" s="14">
        <v>100</v>
      </c>
      <c r="H5" s="14">
        <v>100</v>
      </c>
      <c r="I5" s="14">
        <v>100</v>
      </c>
      <c r="J5" s="14">
        <v>100</v>
      </c>
      <c r="K5" s="14">
        <v>100</v>
      </c>
      <c r="L5" s="14">
        <v>100</v>
      </c>
      <c r="M5" s="14">
        <v>100</v>
      </c>
      <c r="N5" s="14">
        <v>100</v>
      </c>
      <c r="O5" s="22">
        <f t="shared" ref="O5:O11" si="0">IFERROR((N5-M5)/M5,0)</f>
        <v>0</v>
      </c>
      <c r="P5" s="15"/>
    </row>
    <row r="6" spans="1:16" ht="20.100000000000001" customHeight="1">
      <c r="B6" s="6" t="s">
        <v>13</v>
      </c>
      <c r="C6" s="10">
        <v>500</v>
      </c>
      <c r="D6" s="10">
        <v>500</v>
      </c>
      <c r="E6" s="10">
        <v>500</v>
      </c>
      <c r="F6" s="10">
        <v>500</v>
      </c>
      <c r="G6" s="10">
        <v>500</v>
      </c>
      <c r="H6" s="10">
        <v>500</v>
      </c>
      <c r="I6" s="10">
        <v>500</v>
      </c>
      <c r="J6" s="10">
        <v>500</v>
      </c>
      <c r="K6" s="10">
        <v>500</v>
      </c>
      <c r="L6" s="10">
        <v>500</v>
      </c>
      <c r="M6" s="10">
        <v>500</v>
      </c>
      <c r="N6" s="10">
        <v>500</v>
      </c>
      <c r="O6" s="21">
        <f t="shared" si="0"/>
        <v>0</v>
      </c>
      <c r="P6" s="13"/>
    </row>
    <row r="7" spans="1:16" ht="20.100000000000001" customHeight="1">
      <c r="B7" s="7" t="s">
        <v>14</v>
      </c>
      <c r="C7" s="14">
        <v>30</v>
      </c>
      <c r="D7" s="14">
        <v>30</v>
      </c>
      <c r="E7" s="14">
        <v>30</v>
      </c>
      <c r="F7" s="14">
        <v>30</v>
      </c>
      <c r="G7" s="14">
        <v>30</v>
      </c>
      <c r="H7" s="14">
        <v>30</v>
      </c>
      <c r="I7" s="14">
        <v>30</v>
      </c>
      <c r="J7" s="14">
        <v>30</v>
      </c>
      <c r="K7" s="14">
        <v>30</v>
      </c>
      <c r="L7" s="14">
        <v>30</v>
      </c>
      <c r="M7" s="14">
        <v>30</v>
      </c>
      <c r="N7" s="14">
        <v>30</v>
      </c>
      <c r="O7" s="22">
        <f t="shared" si="0"/>
        <v>0</v>
      </c>
      <c r="P7" s="15"/>
    </row>
    <row r="8" spans="1:16" ht="20.100000000000001" customHeight="1">
      <c r="B8" s="6" t="s">
        <v>15</v>
      </c>
      <c r="C8" s="10">
        <v>2</v>
      </c>
      <c r="D8" s="10">
        <v>3</v>
      </c>
      <c r="E8" s="10">
        <v>4</v>
      </c>
      <c r="F8" s="10">
        <v>5</v>
      </c>
      <c r="G8" s="10">
        <v>6</v>
      </c>
      <c r="H8" s="10">
        <v>7</v>
      </c>
      <c r="I8" s="10">
        <v>8</v>
      </c>
      <c r="J8" s="10">
        <v>9</v>
      </c>
      <c r="K8" s="10">
        <v>10</v>
      </c>
      <c r="L8" s="10">
        <v>11</v>
      </c>
      <c r="M8" s="10">
        <v>12</v>
      </c>
      <c r="N8" s="10">
        <v>13</v>
      </c>
      <c r="O8" s="21">
        <f t="shared" si="0"/>
        <v>8.3333333333333329E-2</v>
      </c>
      <c r="P8" s="13"/>
    </row>
    <row r="9" spans="1:16" ht="20.100000000000001" customHeight="1">
      <c r="B9" s="7" t="s">
        <v>16</v>
      </c>
      <c r="C9" s="14">
        <v>30</v>
      </c>
      <c r="D9" s="14">
        <v>30</v>
      </c>
      <c r="E9" s="14">
        <v>30</v>
      </c>
      <c r="F9" s="14">
        <v>30</v>
      </c>
      <c r="G9" s="14">
        <v>30</v>
      </c>
      <c r="H9" s="14">
        <v>30</v>
      </c>
      <c r="I9" s="14">
        <v>30</v>
      </c>
      <c r="J9" s="14">
        <v>30</v>
      </c>
      <c r="K9" s="14">
        <v>30</v>
      </c>
      <c r="L9" s="14">
        <v>30</v>
      </c>
      <c r="M9" s="14">
        <v>30</v>
      </c>
      <c r="N9" s="14">
        <v>30</v>
      </c>
      <c r="O9" s="22">
        <f t="shared" si="0"/>
        <v>0</v>
      </c>
      <c r="P9" s="15"/>
    </row>
    <row r="10" spans="1:16" ht="20.100000000000001" customHeight="1">
      <c r="B10" s="6" t="s">
        <v>17</v>
      </c>
      <c r="C10" s="10">
        <v>2</v>
      </c>
      <c r="D10" s="10">
        <v>3</v>
      </c>
      <c r="E10" s="10">
        <v>4</v>
      </c>
      <c r="F10" s="10">
        <v>5</v>
      </c>
      <c r="G10" s="10">
        <v>6</v>
      </c>
      <c r="H10" s="10">
        <v>7</v>
      </c>
      <c r="I10" s="10">
        <v>8</v>
      </c>
      <c r="J10" s="10">
        <v>9</v>
      </c>
      <c r="K10" s="10">
        <v>10</v>
      </c>
      <c r="L10" s="10">
        <v>11</v>
      </c>
      <c r="M10" s="10">
        <v>12</v>
      </c>
      <c r="N10" s="10">
        <v>13</v>
      </c>
      <c r="O10" s="21">
        <f t="shared" si="0"/>
        <v>8.3333333333333329E-2</v>
      </c>
      <c r="P10" s="13"/>
    </row>
    <row r="11" spans="1:16" ht="20.100000000000001" customHeight="1">
      <c r="B11" s="7" t="s">
        <v>18</v>
      </c>
      <c r="C11" s="14">
        <v>30</v>
      </c>
      <c r="D11" s="14">
        <v>30</v>
      </c>
      <c r="E11" s="14">
        <v>30</v>
      </c>
      <c r="F11" s="14">
        <v>30</v>
      </c>
      <c r="G11" s="14">
        <v>30</v>
      </c>
      <c r="H11" s="14">
        <v>30</v>
      </c>
      <c r="I11" s="14">
        <v>30</v>
      </c>
      <c r="J11" s="14">
        <v>30</v>
      </c>
      <c r="K11" s="14">
        <v>30</v>
      </c>
      <c r="L11" s="14">
        <v>30</v>
      </c>
      <c r="M11" s="14">
        <v>30</v>
      </c>
      <c r="N11" s="14">
        <v>30</v>
      </c>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894</v>
      </c>
      <c r="D13" s="23">
        <f t="shared" ref="D13:N13" si="2">SUM(D4:D11)</f>
        <v>896</v>
      </c>
      <c r="E13" s="23">
        <f t="shared" si="2"/>
        <v>898</v>
      </c>
      <c r="F13" s="23">
        <f t="shared" si="2"/>
        <v>900</v>
      </c>
      <c r="G13" s="23">
        <f t="shared" si="2"/>
        <v>902</v>
      </c>
      <c r="H13" s="23">
        <f t="shared" si="2"/>
        <v>904</v>
      </c>
      <c r="I13" s="23">
        <f t="shared" si="2"/>
        <v>906</v>
      </c>
      <c r="J13" s="23">
        <f t="shared" si="2"/>
        <v>908</v>
      </c>
      <c r="K13" s="23">
        <f t="shared" si="2"/>
        <v>910</v>
      </c>
      <c r="L13" s="23">
        <f t="shared" si="2"/>
        <v>912</v>
      </c>
      <c r="M13" s="23">
        <f t="shared" si="2"/>
        <v>1664</v>
      </c>
      <c r="N13" s="23">
        <f t="shared" si="2"/>
        <v>1716</v>
      </c>
      <c r="O13" s="21">
        <f>IFERROR((N13-M13)/M13,0)</f>
        <v>3.125E-2</v>
      </c>
    </row>
    <row r="14" spans="1:16" ht="20.100000000000001" customHeight="1">
      <c r="B14" s="24" t="s">
        <v>19</v>
      </c>
      <c r="C14" s="23">
        <f>SUM(C4:C10)</f>
        <v>864</v>
      </c>
      <c r="D14" s="23">
        <f t="shared" ref="D14:N14" si="3">SUM(D4:D10)</f>
        <v>866</v>
      </c>
      <c r="E14" s="23">
        <f t="shared" si="3"/>
        <v>868</v>
      </c>
      <c r="F14" s="23">
        <f t="shared" si="3"/>
        <v>870</v>
      </c>
      <c r="G14" s="23">
        <f t="shared" si="3"/>
        <v>872</v>
      </c>
      <c r="H14" s="23">
        <f t="shared" si="3"/>
        <v>874</v>
      </c>
      <c r="I14" s="23">
        <f t="shared" si="3"/>
        <v>876</v>
      </c>
      <c r="J14" s="23">
        <f t="shared" si="3"/>
        <v>878</v>
      </c>
      <c r="K14" s="23">
        <f t="shared" si="3"/>
        <v>880</v>
      </c>
      <c r="L14" s="23">
        <f t="shared" si="3"/>
        <v>882</v>
      </c>
      <c r="M14" s="23">
        <f t="shared" si="3"/>
        <v>1634</v>
      </c>
      <c r="N14" s="23">
        <f t="shared" si="3"/>
        <v>1686</v>
      </c>
      <c r="O14" s="21">
        <f>IFERROR((N14-M14)/M14,0)</f>
        <v>3.182374541003672E-2</v>
      </c>
    </row>
    <row r="15" spans="1:16" ht="18" customHeight="1"/>
    <row r="16" spans="1:16" ht="399.95" customHeight="1"/>
    <row r="17" spans="4:4" ht="18" customHeight="1"/>
    <row r="18" spans="4:4" ht="18" customHeight="1"/>
    <row r="19" spans="4:4" ht="18" customHeight="1"/>
    <row r="20" spans="4:4" ht="18" customHeight="1">
      <c r="D20" s="8"/>
    </row>
    <row r="21" spans="4:4" ht="18" customHeight="1"/>
  </sheetData>
  <phoneticPr fontId="12" type="noConversion"/>
  <pageMargins left="0.3" right="0.3" top="0.3" bottom="0.3" header="0" footer="0"/>
  <pageSetup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P21"/>
  <sheetViews>
    <sheetView showGridLines="0" zoomScaleNormal="100" zoomScaleSheetLayoutView="70" workbookViewId="0"/>
  </sheetViews>
  <sheetFormatPr defaultColWidth="10.875" defaultRowHeight="15"/>
  <cols>
    <col min="1" max="1" width="3.375" style="1" customWidth="1"/>
    <col min="2" max="2" width="30.125" style="1" customWidth="1"/>
    <col min="3" max="14" width="10.875" style="1" customWidth="1"/>
    <col min="15" max="15" width="23.625" style="1" customWidth="1"/>
    <col min="16" max="16" width="27.125" style="1" customWidth="1"/>
    <col min="17" max="17" width="3.875" style="1" customWidth="1"/>
    <col min="18" max="16384" width="10.875" style="1"/>
  </cols>
  <sheetData>
    <row r="1" spans="1:16" customFormat="1" ht="42" customHeight="1">
      <c r="A1" s="1"/>
      <c r="B1" s="3" t="s">
        <v>6</v>
      </c>
      <c r="C1" s="3"/>
    </row>
    <row r="2" spans="1:16" s="31" customFormat="1" ht="23.1" customHeight="1">
      <c r="A2" s="28"/>
      <c r="B2" s="29" t="s">
        <v>7</v>
      </c>
      <c r="C2" s="30"/>
    </row>
    <row r="3" spans="1:16" s="2" customFormat="1" ht="20.100000000000001" customHeight="1">
      <c r="B3" s="18" t="s">
        <v>8</v>
      </c>
      <c r="C3" s="32">
        <v>44579</v>
      </c>
      <c r="D3" s="32">
        <v>44610</v>
      </c>
      <c r="E3" s="32">
        <v>44638</v>
      </c>
      <c r="F3" s="32">
        <v>44669</v>
      </c>
      <c r="G3" s="32">
        <v>44699</v>
      </c>
      <c r="H3" s="32">
        <v>44730</v>
      </c>
      <c r="I3" s="32">
        <v>44760</v>
      </c>
      <c r="J3" s="32">
        <v>44791</v>
      </c>
      <c r="K3" s="32">
        <v>44822</v>
      </c>
      <c r="L3" s="32">
        <v>44852</v>
      </c>
      <c r="M3" s="32">
        <v>44883</v>
      </c>
      <c r="N3" s="32">
        <v>44913</v>
      </c>
      <c r="O3" s="20" t="s">
        <v>9</v>
      </c>
      <c r="P3" s="19" t="s">
        <v>10</v>
      </c>
    </row>
    <row r="4" spans="1:16" ht="20.100000000000001" customHeight="1">
      <c r="B4" s="6" t="s">
        <v>11</v>
      </c>
      <c r="C4" s="10">
        <v>2</v>
      </c>
      <c r="D4" s="10">
        <v>1</v>
      </c>
      <c r="E4" s="10">
        <v>1</v>
      </c>
      <c r="F4" s="10">
        <v>1</v>
      </c>
      <c r="G4" s="10">
        <v>1</v>
      </c>
      <c r="H4" s="10">
        <v>1</v>
      </c>
      <c r="I4" s="10">
        <v>1</v>
      </c>
      <c r="J4" s="10">
        <v>1</v>
      </c>
      <c r="K4" s="10">
        <v>1</v>
      </c>
      <c r="L4" s="10">
        <v>2</v>
      </c>
      <c r="M4" s="10">
        <v>3</v>
      </c>
      <c r="N4" s="10">
        <v>4</v>
      </c>
      <c r="O4" s="21">
        <f>IFERROR((N4-M4)/M4,0)</f>
        <v>0.33333333333333331</v>
      </c>
      <c r="P4" s="13"/>
    </row>
    <row r="5" spans="1:16" ht="20.100000000000001" customHeight="1">
      <c r="B5" s="7" t="s">
        <v>12</v>
      </c>
      <c r="C5" s="14">
        <v>1</v>
      </c>
      <c r="D5" s="14">
        <v>1</v>
      </c>
      <c r="E5" s="14">
        <v>1</v>
      </c>
      <c r="F5" s="14">
        <v>1</v>
      </c>
      <c r="G5" s="14">
        <v>1</v>
      </c>
      <c r="H5" s="14">
        <v>1</v>
      </c>
      <c r="I5" s="14">
        <v>1</v>
      </c>
      <c r="J5" s="14">
        <v>1</v>
      </c>
      <c r="K5" s="14">
        <v>2</v>
      </c>
      <c r="L5" s="14">
        <v>1</v>
      </c>
      <c r="M5" s="14">
        <v>5</v>
      </c>
      <c r="N5" s="14">
        <v>6</v>
      </c>
      <c r="O5" s="22">
        <f t="shared" ref="O5:O11" si="0">IFERROR((N5-M5)/M5,0)</f>
        <v>0.2</v>
      </c>
      <c r="P5" s="15"/>
    </row>
    <row r="6" spans="1:16" ht="20.100000000000001" customHeight="1">
      <c r="B6" s="6" t="s">
        <v>13</v>
      </c>
      <c r="C6" s="10">
        <v>1</v>
      </c>
      <c r="D6" s="10">
        <v>2</v>
      </c>
      <c r="E6" s="10">
        <v>2</v>
      </c>
      <c r="F6" s="10">
        <v>2</v>
      </c>
      <c r="G6" s="10">
        <v>2</v>
      </c>
      <c r="H6" s="10">
        <v>2</v>
      </c>
      <c r="I6" s="10">
        <v>2</v>
      </c>
      <c r="J6" s="10">
        <v>2</v>
      </c>
      <c r="K6" s="10">
        <v>2</v>
      </c>
      <c r="L6" s="10">
        <v>2</v>
      </c>
      <c r="M6" s="10">
        <v>2</v>
      </c>
      <c r="N6" s="10">
        <v>3</v>
      </c>
      <c r="O6" s="21">
        <f t="shared" si="0"/>
        <v>0.5</v>
      </c>
      <c r="P6" s="13"/>
    </row>
    <row r="7" spans="1:16" ht="20.100000000000001" customHeight="1">
      <c r="B7" s="7" t="s">
        <v>14</v>
      </c>
      <c r="C7" s="14">
        <v>1</v>
      </c>
      <c r="D7" s="14">
        <v>1</v>
      </c>
      <c r="E7" s="14">
        <v>1</v>
      </c>
      <c r="F7" s="14">
        <v>1</v>
      </c>
      <c r="G7" s="14">
        <v>1</v>
      </c>
      <c r="H7" s="14">
        <v>1</v>
      </c>
      <c r="I7" s="14">
        <v>1</v>
      </c>
      <c r="J7" s="14">
        <v>1</v>
      </c>
      <c r="K7" s="14">
        <v>1</v>
      </c>
      <c r="L7" s="14">
        <v>2</v>
      </c>
      <c r="M7" s="14">
        <v>2</v>
      </c>
      <c r="N7" s="14">
        <v>2</v>
      </c>
      <c r="O7" s="22">
        <f t="shared" si="0"/>
        <v>0</v>
      </c>
      <c r="P7" s="15"/>
    </row>
    <row r="8" spans="1:16" ht="20.100000000000001" customHeight="1">
      <c r="B8" s="6" t="s">
        <v>15</v>
      </c>
      <c r="C8" s="10">
        <v>2</v>
      </c>
      <c r="D8" s="10">
        <v>3</v>
      </c>
      <c r="E8" s="10">
        <v>4</v>
      </c>
      <c r="F8" s="10">
        <v>5</v>
      </c>
      <c r="G8" s="10">
        <v>5</v>
      </c>
      <c r="H8" s="10">
        <v>5</v>
      </c>
      <c r="I8" s="10">
        <v>5</v>
      </c>
      <c r="J8" s="10">
        <v>5</v>
      </c>
      <c r="K8" s="10">
        <v>5</v>
      </c>
      <c r="L8" s="10">
        <v>5</v>
      </c>
      <c r="M8" s="10">
        <v>5</v>
      </c>
      <c r="N8" s="10">
        <v>5</v>
      </c>
      <c r="O8" s="21">
        <f t="shared" si="0"/>
        <v>0</v>
      </c>
      <c r="P8" s="13"/>
    </row>
    <row r="9" spans="1:16" ht="20.100000000000001" customHeight="1">
      <c r="B9" s="7" t="s">
        <v>16</v>
      </c>
      <c r="C9" s="14">
        <v>1</v>
      </c>
      <c r="D9" s="14">
        <v>1</v>
      </c>
      <c r="E9" s="14">
        <v>1</v>
      </c>
      <c r="F9" s="14">
        <v>1</v>
      </c>
      <c r="G9" s="14">
        <v>1</v>
      </c>
      <c r="H9" s="14">
        <v>2</v>
      </c>
      <c r="I9" s="14">
        <v>2</v>
      </c>
      <c r="J9" s="14">
        <v>2</v>
      </c>
      <c r="K9" s="14">
        <v>2</v>
      </c>
      <c r="L9" s="14">
        <v>3</v>
      </c>
      <c r="M9" s="14">
        <v>3</v>
      </c>
      <c r="N9" s="14">
        <v>5</v>
      </c>
      <c r="O9" s="22">
        <f t="shared" si="0"/>
        <v>0.66666666666666663</v>
      </c>
      <c r="P9" s="15"/>
    </row>
    <row r="10" spans="1:16" ht="20.100000000000001" customHeight="1">
      <c r="B10" s="6" t="s">
        <v>17</v>
      </c>
      <c r="C10" s="10">
        <v>3</v>
      </c>
      <c r="D10" s="10">
        <v>3</v>
      </c>
      <c r="E10" s="10">
        <v>3</v>
      </c>
      <c r="F10" s="10">
        <v>3</v>
      </c>
      <c r="G10" s="10">
        <v>3</v>
      </c>
      <c r="H10" s="10">
        <v>4</v>
      </c>
      <c r="I10" s="10">
        <v>4</v>
      </c>
      <c r="J10" s="10">
        <v>4</v>
      </c>
      <c r="K10" s="10">
        <v>4</v>
      </c>
      <c r="L10" s="10">
        <v>4</v>
      </c>
      <c r="M10" s="10">
        <v>4</v>
      </c>
      <c r="N10" s="10">
        <v>4</v>
      </c>
      <c r="O10" s="21">
        <f t="shared" si="0"/>
        <v>0</v>
      </c>
      <c r="P10" s="13"/>
    </row>
    <row r="11" spans="1:16" ht="20.100000000000001" customHeight="1">
      <c r="B11" s="7" t="s">
        <v>18</v>
      </c>
      <c r="C11" s="14">
        <v>1</v>
      </c>
      <c r="D11" s="14">
        <v>1</v>
      </c>
      <c r="E11" s="14">
        <v>1</v>
      </c>
      <c r="F11" s="14">
        <v>1</v>
      </c>
      <c r="G11" s="14">
        <v>1</v>
      </c>
      <c r="H11" s="14">
        <v>1</v>
      </c>
      <c r="I11" s="14">
        <v>1</v>
      </c>
      <c r="J11" s="14">
        <v>1</v>
      </c>
      <c r="K11" s="14">
        <v>1</v>
      </c>
      <c r="L11" s="14">
        <v>1</v>
      </c>
      <c r="M11" s="14">
        <v>1</v>
      </c>
      <c r="N11" s="14">
        <v>1</v>
      </c>
      <c r="O11" s="22">
        <f t="shared" si="0"/>
        <v>0</v>
      </c>
      <c r="P11" s="15"/>
    </row>
    <row r="12" spans="1:16" ht="20.100000000000001" customHeight="1">
      <c r="C12" s="32">
        <f>C3</f>
        <v>44579</v>
      </c>
      <c r="D12" s="32">
        <f t="shared" ref="D12:N12" si="1">D3</f>
        <v>44610</v>
      </c>
      <c r="E12" s="32">
        <f t="shared" si="1"/>
        <v>44638</v>
      </c>
      <c r="F12" s="32">
        <f t="shared" si="1"/>
        <v>44669</v>
      </c>
      <c r="G12" s="32">
        <f t="shared" si="1"/>
        <v>44699</v>
      </c>
      <c r="H12" s="32">
        <f t="shared" si="1"/>
        <v>44730</v>
      </c>
      <c r="I12" s="32">
        <f t="shared" si="1"/>
        <v>44760</v>
      </c>
      <c r="J12" s="32">
        <f t="shared" si="1"/>
        <v>44791</v>
      </c>
      <c r="K12" s="32">
        <f t="shared" si="1"/>
        <v>44822</v>
      </c>
      <c r="L12" s="32">
        <f t="shared" si="1"/>
        <v>44852</v>
      </c>
      <c r="M12" s="32">
        <f t="shared" si="1"/>
        <v>44883</v>
      </c>
      <c r="N12" s="32">
        <f t="shared" si="1"/>
        <v>44913</v>
      </c>
    </row>
    <row r="13" spans="1:16" ht="20.100000000000001" customHeight="1">
      <c r="B13" s="24" t="s">
        <v>5</v>
      </c>
      <c r="C13" s="23">
        <f>SUM(C4:C11)</f>
        <v>12</v>
      </c>
      <c r="D13" s="23">
        <f t="shared" ref="D13:N13" si="2">SUM(D4:D11)</f>
        <v>13</v>
      </c>
      <c r="E13" s="23">
        <f t="shared" si="2"/>
        <v>14</v>
      </c>
      <c r="F13" s="23">
        <f t="shared" si="2"/>
        <v>15</v>
      </c>
      <c r="G13" s="23">
        <f t="shared" si="2"/>
        <v>15</v>
      </c>
      <c r="H13" s="23">
        <f t="shared" si="2"/>
        <v>17</v>
      </c>
      <c r="I13" s="23">
        <f t="shared" si="2"/>
        <v>17</v>
      </c>
      <c r="J13" s="23">
        <f t="shared" si="2"/>
        <v>17</v>
      </c>
      <c r="K13" s="23">
        <f t="shared" si="2"/>
        <v>18</v>
      </c>
      <c r="L13" s="23">
        <f t="shared" si="2"/>
        <v>20</v>
      </c>
      <c r="M13" s="23">
        <f t="shared" si="2"/>
        <v>25</v>
      </c>
      <c r="N13" s="23">
        <f t="shared" si="2"/>
        <v>30</v>
      </c>
      <c r="O13" s="21">
        <f>IFERROR((N13-M13)/M13,0)</f>
        <v>0.2</v>
      </c>
    </row>
    <row r="14" spans="1:16" ht="20.100000000000001" customHeight="1">
      <c r="B14" s="24" t="s">
        <v>19</v>
      </c>
      <c r="C14" s="23">
        <f>SUM(C4:C10)</f>
        <v>11</v>
      </c>
      <c r="D14" s="23">
        <f t="shared" ref="D14:N14" si="3">SUM(D4:D10)</f>
        <v>12</v>
      </c>
      <c r="E14" s="23">
        <f t="shared" si="3"/>
        <v>13</v>
      </c>
      <c r="F14" s="23">
        <f t="shared" si="3"/>
        <v>14</v>
      </c>
      <c r="G14" s="23">
        <f t="shared" si="3"/>
        <v>14</v>
      </c>
      <c r="H14" s="23">
        <f t="shared" si="3"/>
        <v>16</v>
      </c>
      <c r="I14" s="23">
        <f t="shared" si="3"/>
        <v>16</v>
      </c>
      <c r="J14" s="23">
        <f t="shared" si="3"/>
        <v>16</v>
      </c>
      <c r="K14" s="23">
        <f t="shared" si="3"/>
        <v>17</v>
      </c>
      <c r="L14" s="23">
        <f t="shared" si="3"/>
        <v>19</v>
      </c>
      <c r="M14" s="23">
        <f t="shared" si="3"/>
        <v>24</v>
      </c>
      <c r="N14" s="23">
        <f t="shared" si="3"/>
        <v>29</v>
      </c>
      <c r="O14" s="21">
        <f>IFERROR((N14-M14)/M14,0)</f>
        <v>0.20833333333333334</v>
      </c>
    </row>
    <row r="15" spans="1:16" ht="18" customHeight="1"/>
    <row r="16" spans="1:16" ht="20.100000000000001" customHeight="1">
      <c r="C16" s="32">
        <v>44579</v>
      </c>
      <c r="D16" s="32">
        <v>44610</v>
      </c>
      <c r="E16" s="32">
        <v>44638</v>
      </c>
      <c r="F16" s="32">
        <v>44669</v>
      </c>
      <c r="G16" s="32">
        <v>44699</v>
      </c>
      <c r="H16" s="32">
        <v>44730</v>
      </c>
      <c r="I16" s="32">
        <v>44760</v>
      </c>
      <c r="J16" s="32">
        <v>44791</v>
      </c>
      <c r="K16" s="32">
        <v>44822</v>
      </c>
      <c r="L16" s="32">
        <v>44852</v>
      </c>
      <c r="M16" s="32">
        <v>44883</v>
      </c>
      <c r="N16" s="32">
        <v>44913</v>
      </c>
      <c r="O16" s="20" t="s">
        <v>9</v>
      </c>
    </row>
    <row r="17" spans="2:15" ht="20.100000000000001" customHeight="1">
      <c r="B17" s="25" t="s">
        <v>20</v>
      </c>
      <c r="C17" s="10">
        <v>20</v>
      </c>
      <c r="D17" s="10">
        <v>20</v>
      </c>
      <c r="E17" s="10">
        <v>20</v>
      </c>
      <c r="F17" s="10">
        <v>35</v>
      </c>
      <c r="G17" s="10">
        <v>40</v>
      </c>
      <c r="H17" s="10">
        <v>45</v>
      </c>
      <c r="I17" s="10">
        <v>50</v>
      </c>
      <c r="J17" s="10">
        <v>56</v>
      </c>
      <c r="K17" s="10">
        <v>63</v>
      </c>
      <c r="L17" s="10">
        <v>74</v>
      </c>
      <c r="M17" s="10">
        <v>76</v>
      </c>
      <c r="N17" s="10">
        <v>85</v>
      </c>
      <c r="O17" s="21">
        <f t="shared" ref="O17" si="4">(N17-M17)/M17</f>
        <v>0.11842105263157894</v>
      </c>
    </row>
    <row r="18" spans="2:15" ht="20.100000000000001" customHeight="1">
      <c r="B18" s="25" t="s">
        <v>21</v>
      </c>
      <c r="C18" s="26">
        <f>IFERROR(C13/C17,0)</f>
        <v>0.6</v>
      </c>
      <c r="D18" s="26">
        <f t="shared" ref="D18:N18" si="5">IFERROR(D13/D17,0)</f>
        <v>0.65</v>
      </c>
      <c r="E18" s="26">
        <f t="shared" si="5"/>
        <v>0.7</v>
      </c>
      <c r="F18" s="26">
        <f t="shared" si="5"/>
        <v>0.42857142857142855</v>
      </c>
      <c r="G18" s="26">
        <f t="shared" si="5"/>
        <v>0.375</v>
      </c>
      <c r="H18" s="26">
        <f t="shared" si="5"/>
        <v>0.37777777777777777</v>
      </c>
      <c r="I18" s="26">
        <f t="shared" si="5"/>
        <v>0.34</v>
      </c>
      <c r="J18" s="26">
        <f t="shared" si="5"/>
        <v>0.30357142857142855</v>
      </c>
      <c r="K18" s="26">
        <f t="shared" si="5"/>
        <v>0.2857142857142857</v>
      </c>
      <c r="L18" s="26">
        <f t="shared" si="5"/>
        <v>0.27027027027027029</v>
      </c>
      <c r="M18" s="26">
        <f t="shared" si="5"/>
        <v>0.32894736842105265</v>
      </c>
      <c r="N18" s="26">
        <f t="shared" si="5"/>
        <v>0.35294117647058826</v>
      </c>
      <c r="O18" s="21">
        <f>(N18-M18)/M18</f>
        <v>7.2941176470588232E-2</v>
      </c>
    </row>
    <row r="19" spans="2:15" ht="18" customHeight="1"/>
    <row r="20" spans="2:15" ht="399.95" customHeight="1"/>
    <row r="21" spans="2:15" ht="176.1" customHeight="1"/>
  </sheetData>
  <phoneticPr fontId="12" type="noConversion"/>
  <pageMargins left="0.3" right="0.3" top="0.3" bottom="0.3" header="0" footer="0"/>
  <pageSetup scale="6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O21"/>
  <sheetViews>
    <sheetView showGridLines="0" zoomScaleNormal="100" zoomScaleSheetLayoutView="70" workbookViewId="0"/>
  </sheetViews>
  <sheetFormatPr defaultColWidth="10.875" defaultRowHeight="15"/>
  <cols>
    <col min="1" max="1" width="3.375" style="1" customWidth="1"/>
    <col min="2" max="2" width="27.625" style="1" customWidth="1"/>
    <col min="3" max="14" width="10.875" style="1" customWidth="1"/>
    <col min="15" max="15" width="23.125" style="1" customWidth="1"/>
    <col min="16" max="16" width="3.875" style="1" customWidth="1"/>
    <col min="17" max="16384" width="10.875" style="1"/>
  </cols>
  <sheetData>
    <row r="1" spans="1:15" customFormat="1" ht="42" customHeight="1">
      <c r="A1" s="1"/>
      <c r="B1" s="3" t="s">
        <v>6</v>
      </c>
      <c r="C1" s="3"/>
    </row>
    <row r="2" spans="1:15" s="31" customFormat="1" ht="23.1" customHeight="1">
      <c r="A2" s="28"/>
      <c r="B2" s="29" t="s">
        <v>22</v>
      </c>
      <c r="C2" s="30"/>
    </row>
    <row r="3" spans="1:15" s="2" customFormat="1" ht="20.100000000000001" customHeight="1">
      <c r="B3" s="1"/>
      <c r="C3" s="32">
        <v>44579</v>
      </c>
      <c r="D3" s="32">
        <v>44610</v>
      </c>
      <c r="E3" s="32">
        <v>44638</v>
      </c>
      <c r="F3" s="32">
        <v>44669</v>
      </c>
      <c r="G3" s="32">
        <v>44699</v>
      </c>
      <c r="H3" s="32">
        <v>44730</v>
      </c>
      <c r="I3" s="32">
        <v>44760</v>
      </c>
      <c r="J3" s="32">
        <v>44791</v>
      </c>
      <c r="K3" s="32">
        <v>44822</v>
      </c>
      <c r="L3" s="32">
        <v>44852</v>
      </c>
      <c r="M3" s="32">
        <v>44883</v>
      </c>
      <c r="N3" s="32">
        <v>44913</v>
      </c>
      <c r="O3" s="20" t="s">
        <v>9</v>
      </c>
    </row>
    <row r="4" spans="1:15" ht="20.100000000000001" customHeight="1">
      <c r="B4" s="6" t="s">
        <v>23</v>
      </c>
      <c r="C4" s="10">
        <f>'Visitas - EXEMPLO'!C13</f>
        <v>894</v>
      </c>
      <c r="D4" s="10">
        <f>'Visitas - EXEMPLO'!D13</f>
        <v>896</v>
      </c>
      <c r="E4" s="10">
        <f>'Visitas - EXEMPLO'!E13</f>
        <v>898</v>
      </c>
      <c r="F4" s="10">
        <f>'Visitas - EXEMPLO'!F13</f>
        <v>900</v>
      </c>
      <c r="G4" s="10">
        <f>'Visitas - EXEMPLO'!G13</f>
        <v>902</v>
      </c>
      <c r="H4" s="10">
        <f>'Visitas - EXEMPLO'!H13</f>
        <v>904</v>
      </c>
      <c r="I4" s="10">
        <f>'Visitas - EXEMPLO'!I13</f>
        <v>906</v>
      </c>
      <c r="J4" s="10">
        <f>'Visitas - EXEMPLO'!J13</f>
        <v>908</v>
      </c>
      <c r="K4" s="10">
        <f>'Visitas - EXEMPLO'!K13</f>
        <v>910</v>
      </c>
      <c r="L4" s="10">
        <f>'Visitas - EXEMPLO'!L13</f>
        <v>912</v>
      </c>
      <c r="M4" s="10">
        <f>'Visitas - EXEMPLO'!M13</f>
        <v>1664</v>
      </c>
      <c r="N4" s="10">
        <f>'Visitas - EXEMPLO'!N13</f>
        <v>1716</v>
      </c>
      <c r="O4" s="21">
        <f>IFERROR((N4-M4)/M4,0)</f>
        <v>3.125E-2</v>
      </c>
    </row>
    <row r="5" spans="1:15" ht="20.100000000000001" customHeight="1">
      <c r="B5" s="7" t="s">
        <v>4</v>
      </c>
      <c r="C5" s="14">
        <f>'Leads - EXEMPLO'!C13</f>
        <v>894</v>
      </c>
      <c r="D5" s="14">
        <f>'Leads - EXEMPLO'!D13</f>
        <v>896</v>
      </c>
      <c r="E5" s="14">
        <f>'Leads - EXEMPLO'!E13</f>
        <v>898</v>
      </c>
      <c r="F5" s="14">
        <f>'Leads - EXEMPLO'!F13</f>
        <v>900</v>
      </c>
      <c r="G5" s="14">
        <f>'Leads - EXEMPLO'!G13</f>
        <v>902</v>
      </c>
      <c r="H5" s="14">
        <f>'Leads - EXEMPLO'!H13</f>
        <v>904</v>
      </c>
      <c r="I5" s="14">
        <f>'Leads - EXEMPLO'!I13</f>
        <v>906</v>
      </c>
      <c r="J5" s="14">
        <f>'Leads - EXEMPLO'!J13</f>
        <v>908</v>
      </c>
      <c r="K5" s="14">
        <f>'Leads - EXEMPLO'!K13</f>
        <v>910</v>
      </c>
      <c r="L5" s="14">
        <f>'Leads - EXEMPLO'!L13</f>
        <v>912</v>
      </c>
      <c r="M5" s="14">
        <f>'Leads - EXEMPLO'!M13</f>
        <v>1664</v>
      </c>
      <c r="N5" s="14">
        <f>'Leads - EXEMPLO'!N13</f>
        <v>1716</v>
      </c>
      <c r="O5" s="22">
        <f>IFERROR((N5-M5)/M5,0)</f>
        <v>3.125E-2</v>
      </c>
    </row>
    <row r="6" spans="1:15" ht="20.100000000000001" customHeight="1">
      <c r="B6" s="6" t="s">
        <v>7</v>
      </c>
      <c r="C6" s="10">
        <f>'Clientes - EXEMPLO'!C13</f>
        <v>12</v>
      </c>
      <c r="D6" s="10">
        <f>'Clientes - EXEMPLO'!D13</f>
        <v>13</v>
      </c>
      <c r="E6" s="10">
        <f>'Clientes - EXEMPLO'!E13</f>
        <v>14</v>
      </c>
      <c r="F6" s="10">
        <f>'Clientes - EXEMPLO'!F13</f>
        <v>15</v>
      </c>
      <c r="G6" s="10">
        <f>'Clientes - EXEMPLO'!G13</f>
        <v>15</v>
      </c>
      <c r="H6" s="10">
        <f>'Clientes - EXEMPLO'!H13</f>
        <v>17</v>
      </c>
      <c r="I6" s="10">
        <f>'Clientes - EXEMPLO'!I13</f>
        <v>17</v>
      </c>
      <c r="J6" s="10">
        <f>'Clientes - EXEMPLO'!J13</f>
        <v>17</v>
      </c>
      <c r="K6" s="10">
        <f>'Clientes - EXEMPLO'!K13</f>
        <v>18</v>
      </c>
      <c r="L6" s="10">
        <f>'Clientes - EXEMPLO'!L13</f>
        <v>20</v>
      </c>
      <c r="M6" s="10">
        <f>'Clientes - EXEMPLO'!M13</f>
        <v>25</v>
      </c>
      <c r="N6" s="10">
        <f>'Clientes - EXEMPLO'!N13</f>
        <v>30</v>
      </c>
      <c r="O6" s="21">
        <f>IFERROR((N6-M6)/M6,0)</f>
        <v>0.2</v>
      </c>
    </row>
    <row r="7" spans="1:15" s="9" customFormat="1" ht="11.1" customHeight="1">
      <c r="B7" s="11"/>
      <c r="C7" s="11"/>
      <c r="D7" s="11"/>
      <c r="E7" s="11"/>
      <c r="F7" s="11"/>
      <c r="G7" s="11"/>
      <c r="H7" s="11"/>
      <c r="I7" s="11"/>
      <c r="J7" s="11"/>
      <c r="K7" s="11"/>
      <c r="L7" s="11"/>
      <c r="M7" s="11"/>
      <c r="N7" s="11"/>
      <c r="O7" s="27"/>
    </row>
    <row r="8" spans="1:15" ht="20.100000000000001" customHeight="1">
      <c r="C8" s="32">
        <v>44579</v>
      </c>
      <c r="D8" s="32">
        <v>44610</v>
      </c>
      <c r="E8" s="32">
        <v>44638</v>
      </c>
      <c r="F8" s="32">
        <v>44669</v>
      </c>
      <c r="G8" s="32">
        <v>44699</v>
      </c>
      <c r="H8" s="32">
        <v>44730</v>
      </c>
      <c r="I8" s="32">
        <v>44760</v>
      </c>
      <c r="J8" s="32">
        <v>44791</v>
      </c>
      <c r="K8" s="32">
        <v>44822</v>
      </c>
      <c r="L8" s="32">
        <v>44852</v>
      </c>
      <c r="M8" s="32">
        <v>44883</v>
      </c>
      <c r="N8" s="32">
        <v>44913</v>
      </c>
      <c r="O8" s="20" t="s">
        <v>9</v>
      </c>
    </row>
    <row r="9" spans="1:15" ht="20.100000000000001" customHeight="1">
      <c r="B9" s="6" t="s">
        <v>24</v>
      </c>
      <c r="C9" s="17">
        <f>IFERROR(C5/C4,0)</f>
        <v>1</v>
      </c>
      <c r="D9" s="17">
        <f t="shared" ref="D9:N9" si="0">IFERROR(D5/D4,0)</f>
        <v>1</v>
      </c>
      <c r="E9" s="17">
        <f t="shared" si="0"/>
        <v>1</v>
      </c>
      <c r="F9" s="17">
        <f t="shared" si="0"/>
        <v>1</v>
      </c>
      <c r="G9" s="17">
        <f t="shared" si="0"/>
        <v>1</v>
      </c>
      <c r="H9" s="17">
        <f t="shared" si="0"/>
        <v>1</v>
      </c>
      <c r="I9" s="17">
        <f t="shared" si="0"/>
        <v>1</v>
      </c>
      <c r="J9" s="17">
        <f t="shared" si="0"/>
        <v>1</v>
      </c>
      <c r="K9" s="17">
        <f t="shared" si="0"/>
        <v>1</v>
      </c>
      <c r="L9" s="17">
        <f t="shared" si="0"/>
        <v>1</v>
      </c>
      <c r="M9" s="17">
        <f t="shared" si="0"/>
        <v>1</v>
      </c>
      <c r="N9" s="17">
        <f t="shared" si="0"/>
        <v>1</v>
      </c>
      <c r="O9" s="22">
        <f>IFERROR((N9-M9)/M9,0)</f>
        <v>0</v>
      </c>
    </row>
    <row r="10" spans="1:15" ht="20.100000000000001" customHeight="1">
      <c r="B10" s="6" t="s">
        <v>25</v>
      </c>
      <c r="C10" s="17">
        <f>IFERROR(C6/C5,0)</f>
        <v>1.3422818791946308E-2</v>
      </c>
      <c r="D10" s="17">
        <f t="shared" ref="D10:N10" si="1">IFERROR(D6/D5,0)</f>
        <v>1.4508928571428572E-2</v>
      </c>
      <c r="E10" s="17">
        <f t="shared" si="1"/>
        <v>1.5590200445434299E-2</v>
      </c>
      <c r="F10" s="17">
        <f t="shared" si="1"/>
        <v>1.6666666666666666E-2</v>
      </c>
      <c r="G10" s="17">
        <f t="shared" si="1"/>
        <v>1.662971175166297E-2</v>
      </c>
      <c r="H10" s="17">
        <f t="shared" si="1"/>
        <v>1.8805309734513276E-2</v>
      </c>
      <c r="I10" s="17">
        <f t="shared" si="1"/>
        <v>1.8763796909492272E-2</v>
      </c>
      <c r="J10" s="17">
        <f t="shared" si="1"/>
        <v>1.8722466960352423E-2</v>
      </c>
      <c r="K10" s="17">
        <f t="shared" si="1"/>
        <v>1.9780219780219779E-2</v>
      </c>
      <c r="L10" s="17">
        <f t="shared" si="1"/>
        <v>2.1929824561403508E-2</v>
      </c>
      <c r="M10" s="17">
        <f t="shared" si="1"/>
        <v>1.5024038461538462E-2</v>
      </c>
      <c r="N10" s="17">
        <f t="shared" si="1"/>
        <v>1.7482517482517484E-2</v>
      </c>
      <c r="O10" s="22">
        <f>IFERROR((N10-M10)/M10,0)</f>
        <v>0.16363636363636369</v>
      </c>
    </row>
    <row r="11" spans="1:15" ht="20.100000000000001" customHeight="1">
      <c r="B11" s="6" t="s">
        <v>26</v>
      </c>
      <c r="C11" s="17">
        <f>IFERROR(C6/C4,0)</f>
        <v>1.3422818791946308E-2</v>
      </c>
      <c r="D11" s="17">
        <f t="shared" ref="D11:N11" si="2">IFERROR(D6/D4,0)</f>
        <v>1.4508928571428572E-2</v>
      </c>
      <c r="E11" s="17">
        <f t="shared" si="2"/>
        <v>1.5590200445434299E-2</v>
      </c>
      <c r="F11" s="17">
        <f t="shared" si="2"/>
        <v>1.6666666666666666E-2</v>
      </c>
      <c r="G11" s="17">
        <f t="shared" si="2"/>
        <v>1.662971175166297E-2</v>
      </c>
      <c r="H11" s="17">
        <f t="shared" si="2"/>
        <v>1.8805309734513276E-2</v>
      </c>
      <c r="I11" s="17">
        <f t="shared" si="2"/>
        <v>1.8763796909492272E-2</v>
      </c>
      <c r="J11" s="17">
        <f t="shared" si="2"/>
        <v>1.8722466960352423E-2</v>
      </c>
      <c r="K11" s="17">
        <f t="shared" si="2"/>
        <v>1.9780219780219779E-2</v>
      </c>
      <c r="L11" s="17">
        <f t="shared" si="2"/>
        <v>2.1929824561403508E-2</v>
      </c>
      <c r="M11" s="17">
        <f t="shared" si="2"/>
        <v>1.5024038461538462E-2</v>
      </c>
      <c r="N11" s="17">
        <f t="shared" si="2"/>
        <v>1.7482517482517484E-2</v>
      </c>
      <c r="O11" s="22">
        <f>IFERROR((N11-M11)/M11,0)</f>
        <v>0.16363636363636369</v>
      </c>
    </row>
    <row r="12" spans="1:15" s="9" customFormat="1" ht="18" customHeight="1">
      <c r="B12" s="11"/>
      <c r="C12" s="12"/>
      <c r="D12" s="12"/>
      <c r="E12" s="12"/>
      <c r="F12" s="12"/>
      <c r="G12" s="12"/>
      <c r="H12" s="12"/>
      <c r="I12" s="12"/>
      <c r="J12" s="12"/>
      <c r="K12" s="12"/>
      <c r="L12" s="12"/>
      <c r="M12" s="12"/>
      <c r="N12" s="12"/>
      <c r="O12" s="12"/>
    </row>
    <row r="13" spans="1:15" ht="180" customHeight="1"/>
    <row r="14" spans="1:15" ht="180" customHeight="1"/>
    <row r="15" spans="1:15" ht="180" customHeight="1"/>
    <row r="16" spans="1:15" ht="18" customHeight="1"/>
    <row r="17" spans="4:4" ht="18" customHeight="1"/>
    <row r="18" spans="4:4" ht="18" customHeight="1">
      <c r="D18" s="8"/>
    </row>
    <row r="19" spans="4:4" ht="18" customHeight="1"/>
    <row r="20" spans="4:4" ht="18" customHeight="1"/>
    <row r="21" spans="4:4" ht="18" customHeight="1"/>
  </sheetData>
  <phoneticPr fontId="12" type="noConversion"/>
  <pageMargins left="0.3" right="0.3" top="0.3" bottom="0.3" header="0" footer="0"/>
  <pageSetup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36</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Alcance</vt:lpstr>
      <vt:lpstr>Visitas</vt:lpstr>
      <vt:lpstr>Leads</vt:lpstr>
      <vt:lpstr>Clientes</vt:lpstr>
      <vt:lpstr>Taxas de conversão</vt:lpstr>
      <vt:lpstr>Alcance - EXEMPLO</vt:lpstr>
      <vt:lpstr>Visitas - EXEMPLO</vt:lpstr>
      <vt:lpstr>Leads - EXEMPLO</vt:lpstr>
      <vt:lpstr>Clientes - EXEMPLO</vt:lpstr>
      <vt:lpstr>Taxas de conversão - EXEMPLO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2024-01-19T18:23:20Z</dcterms:modified>
</cp:coreProperties>
</file>