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A0D0734C-88A2-4E44-8D96-A519F0C36C89}" xr6:coauthVersionLast="47" xr6:coauthVersionMax="47" xr10:uidLastSave="{00000000-0000-0000-0000-000000000000}"/>
  <bookViews>
    <workbookView xWindow="-110" yWindow="-110" windowWidth="38620" windowHeight="21100" tabRatio="500" xr2:uid="{00000000-000D-0000-FFFF-FFFF00000000}"/>
  </bookViews>
  <sheets>
    <sheet name="Relatório de KPI de redes socia" sheetId="1" r:id="rId1"/>
    <sheet name="EM BRANCO - Relatório de KPI de" sheetId="7" r:id="rId2"/>
    <sheet name="– Aviso de isenção de responsab" sheetId="4" r:id="rId3"/>
  </sheets>
  <externalReferences>
    <externalReference r:id="rId4"/>
  </externalReferences>
  <definedNames>
    <definedName name="CORE_SF">'[1]ISO 27002 Info Security Check'!#REF!</definedName>
    <definedName name="_xlnm.Print_Area" localSheetId="1">'EM BRANCO - Relatório de KPI de'!$B$1:$P$109</definedName>
    <definedName name="_xlnm.Print_Area" localSheetId="0">'Relatório de KPI de redes socia'!$B$1:$P$109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3" i="7" l="1"/>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8" i="7"/>
  <c r="P100"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8" i="7"/>
  <c r="O100" i="7"/>
  <c r="N98" i="7"/>
  <c r="N100"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8" i="7"/>
  <c r="M100" i="7"/>
  <c r="L98" i="7"/>
  <c r="L100"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8" i="7"/>
  <c r="K100" i="7"/>
  <c r="J98" i="7"/>
  <c r="J100"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8" i="7"/>
  <c r="I100" i="7"/>
  <c r="H98" i="7"/>
  <c r="H100" i="7"/>
  <c r="G98" i="7"/>
  <c r="G100"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F98" i="7"/>
  <c r="F100" i="7"/>
  <c r="E98" i="7"/>
  <c r="E100" i="7"/>
  <c r="D98" i="7"/>
  <c r="D100" i="7"/>
  <c r="C98" i="7"/>
  <c r="C100" i="7"/>
  <c r="B34" i="7"/>
  <c r="B38" i="7"/>
  <c r="D38" i="7"/>
  <c r="B24" i="7"/>
  <c r="B28" i="7"/>
  <c r="D28" i="7"/>
  <c r="P11" i="7"/>
  <c r="O11" i="7"/>
  <c r="N11" i="7"/>
  <c r="M11" i="7"/>
  <c r="L11" i="7"/>
  <c r="K11" i="7"/>
  <c r="H7" i="7"/>
  <c r="H11" i="7"/>
  <c r="J11" i="7"/>
  <c r="E7" i="7"/>
  <c r="E11" i="7"/>
  <c r="G11" i="7"/>
  <c r="B7" i="7"/>
  <c r="B11" i="7"/>
  <c r="D11" i="7"/>
  <c r="O7" i="7"/>
  <c r="M7" i="7"/>
  <c r="K7" i="7"/>
  <c r="B38" i="1"/>
  <c r="O43" i="1"/>
  <c r="O98" i="1" s="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B28"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8" i="1"/>
  <c r="B24" i="1" s="1"/>
  <c r="D28" i="1" s="1"/>
  <c r="N98" i="1"/>
  <c r="N100" i="1"/>
  <c r="P11" i="1" s="1"/>
  <c r="H98" i="1"/>
  <c r="H100" i="1"/>
  <c r="N11" i="1" s="1"/>
  <c r="E43" i="1"/>
  <c r="F43" i="1"/>
  <c r="E44" i="1"/>
  <c r="F44" i="1" s="1"/>
  <c r="E45" i="1"/>
  <c r="F45" i="1"/>
  <c r="E46" i="1"/>
  <c r="F46" i="1" s="1"/>
  <c r="E47" i="1"/>
  <c r="F47" i="1"/>
  <c r="E48" i="1"/>
  <c r="F48" i="1"/>
  <c r="E49" i="1"/>
  <c r="F49" i="1" s="1"/>
  <c r="E50" i="1"/>
  <c r="F50" i="1" s="1"/>
  <c r="E51" i="1"/>
  <c r="F51" i="1"/>
  <c r="E52" i="1"/>
  <c r="F52" i="1" s="1"/>
  <c r="E53" i="1"/>
  <c r="F53" i="1"/>
  <c r="E54" i="1"/>
  <c r="F54" i="1" s="1"/>
  <c r="E55" i="1"/>
  <c r="F55" i="1"/>
  <c r="E56" i="1"/>
  <c r="F56" i="1"/>
  <c r="E57" i="1"/>
  <c r="F57" i="1" s="1"/>
  <c r="E58" i="1"/>
  <c r="F58" i="1" s="1"/>
  <c r="E59" i="1"/>
  <c r="F59" i="1"/>
  <c r="E60" i="1"/>
  <c r="F60" i="1" s="1"/>
  <c r="E61" i="1"/>
  <c r="F61" i="1"/>
  <c r="E62" i="1"/>
  <c r="F62" i="1" s="1"/>
  <c r="E63" i="1"/>
  <c r="F63" i="1"/>
  <c r="E64" i="1"/>
  <c r="F64" i="1"/>
  <c r="E65" i="1"/>
  <c r="F65" i="1" s="1"/>
  <c r="E66" i="1"/>
  <c r="F66" i="1" s="1"/>
  <c r="E67" i="1"/>
  <c r="F67" i="1"/>
  <c r="E68" i="1"/>
  <c r="F68" i="1" s="1"/>
  <c r="E69" i="1"/>
  <c r="F69" i="1"/>
  <c r="E70" i="1"/>
  <c r="F70" i="1" s="1"/>
  <c r="E71" i="1"/>
  <c r="F71" i="1"/>
  <c r="E72" i="1"/>
  <c r="F72" i="1"/>
  <c r="E73" i="1"/>
  <c r="F73" i="1" s="1"/>
  <c r="E74" i="1"/>
  <c r="F74" i="1" s="1"/>
  <c r="E75" i="1"/>
  <c r="F75" i="1"/>
  <c r="E76" i="1"/>
  <c r="F76" i="1" s="1"/>
  <c r="E77" i="1"/>
  <c r="F77" i="1"/>
  <c r="E78" i="1"/>
  <c r="F78" i="1" s="1"/>
  <c r="E79" i="1"/>
  <c r="F79" i="1"/>
  <c r="E80" i="1"/>
  <c r="F80" i="1"/>
  <c r="E81" i="1"/>
  <c r="F81" i="1" s="1"/>
  <c r="E82" i="1"/>
  <c r="F82" i="1" s="1"/>
  <c r="E83" i="1"/>
  <c r="F83" i="1"/>
  <c r="E84" i="1"/>
  <c r="F84" i="1" s="1"/>
  <c r="E85" i="1"/>
  <c r="F85" i="1"/>
  <c r="E86" i="1"/>
  <c r="F86" i="1" s="1"/>
  <c r="E87" i="1"/>
  <c r="F87" i="1"/>
  <c r="E88" i="1"/>
  <c r="F88" i="1"/>
  <c r="E89" i="1"/>
  <c r="F89" i="1" s="1"/>
  <c r="E90" i="1"/>
  <c r="F90" i="1" s="1"/>
  <c r="E91" i="1"/>
  <c r="F91" i="1"/>
  <c r="E92" i="1"/>
  <c r="F92" i="1" s="1"/>
  <c r="E93" i="1"/>
  <c r="F93" i="1"/>
  <c r="E94" i="1"/>
  <c r="F94" i="1" s="1"/>
  <c r="O11" i="1"/>
  <c r="I43" i="1"/>
  <c r="I44" i="1"/>
  <c r="I45" i="1"/>
  <c r="I46" i="1"/>
  <c r="I47" i="1"/>
  <c r="I48" i="1"/>
  <c r="I98" i="1" s="1"/>
  <c r="I100" i="1" s="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H11" i="1"/>
  <c r="K11" i="1"/>
  <c r="M43" i="1"/>
  <c r="M44" i="1"/>
  <c r="M45" i="1"/>
  <c r="M46" i="1"/>
  <c r="M47" i="1"/>
  <c r="M98" i="1" s="1"/>
  <c r="M100" i="1" s="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K43" i="1"/>
  <c r="K72" i="1"/>
  <c r="K71" i="1"/>
  <c r="K70" i="1"/>
  <c r="K69" i="1"/>
  <c r="K68" i="1"/>
  <c r="K67" i="1"/>
  <c r="K66" i="1"/>
  <c r="K65" i="1"/>
  <c r="K64" i="1"/>
  <c r="K63" i="1"/>
  <c r="K62" i="1"/>
  <c r="K61" i="1"/>
  <c r="K60" i="1"/>
  <c r="K59" i="1"/>
  <c r="K58" i="1"/>
  <c r="K57" i="1"/>
  <c r="K56" i="1"/>
  <c r="K55" i="1"/>
  <c r="K54" i="1"/>
  <c r="K53" i="1"/>
  <c r="K52" i="1"/>
  <c r="K51" i="1"/>
  <c r="K50" i="1"/>
  <c r="K49" i="1"/>
  <c r="K48" i="1"/>
  <c r="K47" i="1"/>
  <c r="D98" i="1"/>
  <c r="D100" i="1"/>
  <c r="G98" i="1"/>
  <c r="G100" i="1"/>
  <c r="J98" i="1"/>
  <c r="J100" i="1"/>
  <c r="K44" i="1"/>
  <c r="K45" i="1"/>
  <c r="K98" i="1" s="1"/>
  <c r="K100" i="1" s="1"/>
  <c r="K46" i="1"/>
  <c r="K73" i="1"/>
  <c r="K74" i="1"/>
  <c r="K75" i="1"/>
  <c r="K76" i="1"/>
  <c r="K77" i="1"/>
  <c r="K78" i="1"/>
  <c r="K79" i="1"/>
  <c r="K80" i="1"/>
  <c r="K81" i="1"/>
  <c r="K82" i="1"/>
  <c r="K83" i="1"/>
  <c r="K84" i="1"/>
  <c r="K85" i="1"/>
  <c r="K86" i="1"/>
  <c r="K87" i="1"/>
  <c r="K88" i="1"/>
  <c r="K89" i="1"/>
  <c r="K90" i="1"/>
  <c r="K91" i="1"/>
  <c r="K92" i="1"/>
  <c r="K93" i="1"/>
  <c r="K94" i="1"/>
  <c r="L98" i="1"/>
  <c r="L100" i="1"/>
  <c r="C98" i="1"/>
  <c r="B7" i="1" s="1"/>
  <c r="D11" i="1" s="1"/>
  <c r="C100" i="1"/>
  <c r="M11" i="1"/>
  <c r="O7" i="1"/>
  <c r="M7" i="1"/>
  <c r="E11" i="1"/>
  <c r="E7" i="1"/>
  <c r="G11" i="1"/>
  <c r="B11" i="1"/>
  <c r="O100" i="1" l="1"/>
  <c r="B34" i="1"/>
  <c r="D38" i="1" s="1"/>
  <c r="F98" i="1"/>
  <c r="P100" i="1"/>
  <c r="E98" i="1"/>
  <c r="K7" i="1" l="1"/>
  <c r="F100" i="1"/>
  <c r="L11" i="1" s="1"/>
  <c r="E100" i="1"/>
  <c r="H7" i="1"/>
  <c r="J11" i="1" s="1"/>
</calcChain>
</file>

<file path=xl/sharedStrings.xml><?xml version="1.0" encoding="utf-8"?>
<sst xmlns="http://schemas.openxmlformats.org/spreadsheetml/2006/main" count="157" uniqueCount="57">
  <si>
    <t>TOTAL</t>
  </si>
  <si>
    <t>+ / –</t>
  </si>
  <si>
    <t>Leads</t>
  </si>
  <si>
    <t>ROI</t>
  </si>
  <si>
    <t>LEADS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</si>
  <si>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</si>
  <si>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KPI DE MARKETING</t>
  </si>
  <si>
    <t xml:space="preserve">O usuário deve inserir os dados nas tabelas abaixo.  Os dados do painel serão preenchidos automaticamente. </t>
  </si>
  <si>
    <t>CAMPANHA DE REDES SOCIAIS</t>
  </si>
  <si>
    <t>Nome da campanha</t>
  </si>
  <si>
    <t>RECEITA TOTAL</t>
  </si>
  <si>
    <t>GASTO TOTAL COM REDES SOCIAIS</t>
  </si>
  <si>
    <t>LUCRO TOTAL</t>
  </si>
  <si>
    <t>AQUISIÇÕES</t>
  </si>
  <si>
    <t>META</t>
  </si>
  <si>
    <t>ORÇAMENTO</t>
  </si>
  <si>
    <r>
      <t xml:space="preserve">RECEITA POR AQUISIÇÃO </t>
    </r>
    <r>
      <rPr>
        <sz val="15"/>
        <color theme="1" tint="0.34998626667073579"/>
        <rFont val="Century Gothic"/>
        <family val="1"/>
      </rPr>
      <t>por semana</t>
    </r>
  </si>
  <si>
    <r>
      <t xml:space="preserve">GASTO TOTAL COM REDES SOCIAIS </t>
    </r>
    <r>
      <rPr>
        <sz val="15"/>
        <color theme="1" tint="0.34998626667073579"/>
        <rFont val="Century Gothic"/>
        <family val="1"/>
      </rPr>
      <t>por semana</t>
    </r>
  </si>
  <si>
    <r>
      <t xml:space="preserve">CUSTO POR AQUISIÇÃO </t>
    </r>
    <r>
      <rPr>
        <sz val="15"/>
        <color theme="1" tint="0.34998626667073579"/>
        <rFont val="Century Gothic"/>
        <family val="1"/>
      </rPr>
      <t>por canal</t>
    </r>
  </si>
  <si>
    <r>
      <t xml:space="preserve">LUCRO POR AQUISIÇÃO </t>
    </r>
    <r>
      <rPr>
        <sz val="15"/>
        <color theme="1" tint="0.34998626667073579"/>
        <rFont val="Century Gothic"/>
        <family val="1"/>
      </rPr>
      <t>por canal</t>
    </r>
  </si>
  <si>
    <t>CUSTO POR AQUISIÇÃO</t>
  </si>
  <si>
    <t>LUCRO POR AQUISIÇÃO</t>
  </si>
  <si>
    <t>DADOS SEMANAIS</t>
  </si>
  <si>
    <t xml:space="preserve">O usuário deve preencher apenas as células não sombreadas. </t>
  </si>
  <si>
    <t>SEMANA</t>
  </si>
  <si>
    <t>Receita</t>
  </si>
  <si>
    <t>Gastos de marketing</t>
  </si>
  <si>
    <t>Lucro</t>
  </si>
  <si>
    <t>Usuários</t>
  </si>
  <si>
    <t>Custo por lead</t>
  </si>
  <si>
    <t>MQL (Lead qualificado de marketing)</t>
  </si>
  <si>
    <t>Custo por MQL</t>
  </si>
  <si>
    <t>SQL (Lead qualificado de vendas)</t>
  </si>
  <si>
    <t>Custo por SQL</t>
  </si>
  <si>
    <t>Aquisição</t>
  </si>
  <si>
    <t>Receita por aquisição</t>
  </si>
  <si>
    <t>Custo por aquisição</t>
  </si>
  <si>
    <t>TOTAL + META</t>
  </si>
  <si>
    <t>Média de 
ROI</t>
  </si>
  <si>
    <t>Média de 
custo por lead</t>
  </si>
  <si>
    <t>Média de 
custo por MQL</t>
  </si>
  <si>
    <t>Média de 
custo por SQL</t>
  </si>
  <si>
    <t>Média de receita 
por aquisição</t>
  </si>
  <si>
    <t>Média de 
custo por aquisição</t>
  </si>
  <si>
    <t>PORCENTAGEM DA META</t>
  </si>
  <si>
    <t>DATA DA AQUISIÇÃO</t>
  </si>
  <si>
    <t>Canal</t>
  </si>
  <si>
    <t>Lucro por aquisição</t>
  </si>
  <si>
    <t>Plataforma A</t>
  </si>
  <si>
    <t>Plataforma B</t>
  </si>
  <si>
    <t>Plataforma C</t>
  </si>
  <si>
    <t>Plataforma D</t>
  </si>
  <si>
    <t>Plataforma E</t>
  </si>
  <si>
    <t>Outros</t>
  </si>
  <si>
    <t>MODELO DE RELATÓRIO DE KPI DE REDES SOCIAIS</t>
  </si>
  <si>
    <t>Campanha do Projeto Alfa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</si>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</sst>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0.0%"/>
    <numFmt numFmtId="167" formatCode="&quot;$&quot;#,##0.00"/>
    <numFmt numFmtId="168" formatCode="&quot;$&quot;#,##0"/>
    <numFmt numFmtId="169" formatCode="_(&quot;$&quot;* #,##0_);_(&quot;$&quot;* \(#,##0\);_(&quot;$&quot;* &quot;-&quot;??_);_(@_)"/>
  </numFmts>
  <fonts count="26"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sz val="16"/>
      <color theme="8" tint="-0.249977111117893"/>
      <name val="Century Gothic"/>
      <family val="2"/>
    </font>
    <font>
      <sz val="11"/>
      <color theme="1" tint="0.34998626667073579"/>
      <name val="Century Gothic"/>
      <family val="2"/>
    </font>
    <font>
      <b/>
      <u/>
      <sz val="22"/>
      <color theme="0"/>
      <name val="Century Gothic"/>
      <family val="2"/>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164"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6"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164" fontId="7" fillId="5" borderId="1" xfId="2" applyNumberFormat="1" applyFont="1" applyFill="1" applyBorder="1" applyAlignment="1">
      <alignment horizontal="center" vertical="center"/>
    </xf>
    <xf numFmtId="164" fontId="7" fillId="5" borderId="3" xfId="2" applyNumberFormat="1" applyFont="1" applyFill="1" applyBorder="1" applyAlignment="1">
      <alignment horizontal="center" vertical="center"/>
    </xf>
    <xf numFmtId="167" fontId="7" fillId="0" borderId="1" xfId="0" applyNumberFormat="1" applyFont="1" applyBorder="1" applyAlignment="1">
      <alignment horizontal="center" vertical="center"/>
    </xf>
    <xf numFmtId="167"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vertical="top"/>
    </xf>
    <xf numFmtId="168" fontId="8" fillId="5" borderId="1" xfId="0" applyNumberFormat="1" applyFont="1" applyFill="1" applyBorder="1" applyAlignment="1">
      <alignment horizontal="center" vertical="center"/>
    </xf>
    <xf numFmtId="168" fontId="8" fillId="5" borderId="1" xfId="5" applyNumberFormat="1" applyFont="1" applyFill="1" applyBorder="1" applyAlignment="1">
      <alignment horizontal="center" vertical="center"/>
    </xf>
    <xf numFmtId="167" fontId="7" fillId="5" borderId="1" xfId="0" applyNumberFormat="1" applyFont="1" applyFill="1" applyBorder="1" applyAlignment="1">
      <alignment horizontal="center" vertical="center"/>
    </xf>
    <xf numFmtId="167" fontId="7" fillId="5" borderId="3" xfId="0" applyNumberFormat="1" applyFont="1" applyFill="1" applyBorder="1" applyAlignment="1">
      <alignment horizontal="center" vertical="center"/>
    </xf>
    <xf numFmtId="167" fontId="8" fillId="6" borderId="1" xfId="5" applyNumberFormat="1" applyFont="1" applyFill="1" applyBorder="1" applyAlignment="1">
      <alignment horizontal="center" vertical="center"/>
    </xf>
    <xf numFmtId="167" fontId="8" fillId="0" borderId="1" xfId="2" applyNumberFormat="1" applyFont="1" applyFill="1" applyBorder="1" applyAlignment="1">
      <alignment horizontal="center" vertical="center"/>
    </xf>
    <xf numFmtId="0" fontId="16" fillId="7" borderId="0" xfId="0" applyFont="1" applyFill="1"/>
    <xf numFmtId="168" fontId="8" fillId="0" borderId="1" xfId="2" applyNumberFormat="1" applyFont="1" applyFill="1" applyBorder="1" applyAlignment="1">
      <alignment horizontal="center" vertical="center"/>
    </xf>
    <xf numFmtId="0" fontId="16" fillId="4" borderId="0" xfId="0" applyFont="1" applyFill="1"/>
    <xf numFmtId="0" fontId="16" fillId="8" borderId="0" xfId="0" applyFont="1" applyFill="1"/>
    <xf numFmtId="0" fontId="14" fillId="0" borderId="0" xfId="0" applyFont="1" applyAlignment="1">
      <alignment vertical="center"/>
    </xf>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6" fillId="10" borderId="0" xfId="0" applyFont="1" applyFill="1"/>
    <xf numFmtId="0" fontId="16" fillId="11" borderId="0" xfId="0" applyFont="1" applyFill="1"/>
    <xf numFmtId="0" fontId="16" fillId="12" borderId="0" xfId="0" applyFont="1" applyFill="1"/>
    <xf numFmtId="0" fontId="16" fillId="13" borderId="0" xfId="0" applyFont="1" applyFill="1"/>
    <xf numFmtId="9" fontId="19" fillId="10" borderId="0" xfId="2" applyFont="1" applyFill="1" applyAlignment="1">
      <alignment horizontal="center" vertical="center"/>
    </xf>
    <xf numFmtId="9" fontId="19" fillId="11" borderId="0" xfId="2" applyFont="1" applyFill="1" applyAlignment="1">
      <alignment horizontal="center" vertical="center"/>
    </xf>
    <xf numFmtId="9" fontId="19" fillId="12" borderId="0" xfId="2" applyFont="1" applyFill="1" applyAlignment="1">
      <alignment horizontal="center" vertical="center"/>
    </xf>
    <xf numFmtId="9" fontId="19" fillId="13" borderId="0" xfId="2" applyFont="1" applyFill="1" applyAlignment="1">
      <alignment horizontal="center" vertical="center"/>
    </xf>
    <xf numFmtId="49" fontId="20" fillId="10" borderId="0" xfId="0" applyNumberFormat="1" applyFont="1" applyFill="1" applyAlignment="1">
      <alignment horizontal="center" vertical="center"/>
    </xf>
    <xf numFmtId="49" fontId="20" fillId="11" borderId="0" xfId="0" applyNumberFormat="1" applyFont="1" applyFill="1" applyAlignment="1">
      <alignment horizontal="center" vertical="center"/>
    </xf>
    <xf numFmtId="49" fontId="20" fillId="12" borderId="0" xfId="0" applyNumberFormat="1" applyFont="1" applyFill="1" applyAlignment="1">
      <alignment horizontal="center" vertical="center"/>
    </xf>
    <xf numFmtId="49" fontId="20" fillId="13" borderId="0" xfId="0" applyNumberFormat="1" applyFont="1" applyFill="1" applyAlignment="1">
      <alignment horizontal="center" vertical="center"/>
    </xf>
    <xf numFmtId="0" fontId="20" fillId="13" borderId="0" xfId="0" applyFont="1" applyFill="1" applyAlignment="1">
      <alignment horizontal="center" vertical="center"/>
    </xf>
    <xf numFmtId="0" fontId="16" fillId="14" borderId="0" xfId="0" applyFont="1" applyFill="1"/>
    <xf numFmtId="0" fontId="16" fillId="15" borderId="0" xfId="0" applyFont="1" applyFill="1"/>
    <xf numFmtId="0" fontId="20" fillId="15" borderId="0" xfId="0" applyFont="1" applyFill="1" applyAlignment="1">
      <alignment horizontal="center" vertical="center"/>
    </xf>
    <xf numFmtId="49" fontId="20" fillId="15" borderId="0" xfId="0" applyNumberFormat="1" applyFont="1" applyFill="1" applyAlignment="1">
      <alignment horizontal="center" vertical="center"/>
    </xf>
    <xf numFmtId="3" fontId="19" fillId="15" borderId="0" xfId="0" applyNumberFormat="1" applyFont="1" applyFill="1" applyAlignment="1">
      <alignment horizontal="center" vertical="center"/>
    </xf>
    <xf numFmtId="9" fontId="19" fillId="15" borderId="0" xfId="2" applyFont="1" applyFill="1" applyAlignment="1">
      <alignment horizontal="center" vertical="center"/>
    </xf>
    <xf numFmtId="0" fontId="20" fillId="17" borderId="0" xfId="0" applyFont="1" applyFill="1" applyAlignment="1">
      <alignment horizontal="center" vertical="center"/>
    </xf>
    <xf numFmtId="49" fontId="20" fillId="17" borderId="0" xfId="0" applyNumberFormat="1" applyFont="1" applyFill="1" applyAlignment="1">
      <alignment horizontal="center" vertical="center"/>
    </xf>
    <xf numFmtId="3" fontId="19" fillId="17" borderId="0" xfId="0" applyNumberFormat="1" applyFont="1" applyFill="1" applyAlignment="1">
      <alignment horizontal="center" vertical="center"/>
    </xf>
    <xf numFmtId="9" fontId="19" fillId="17" borderId="0" xfId="2" applyFont="1" applyFill="1" applyAlignment="1">
      <alignment horizontal="center" vertical="center"/>
    </xf>
    <xf numFmtId="169" fontId="7" fillId="5" borderId="1" xfId="2" applyNumberFormat="1" applyFont="1" applyFill="1" applyBorder="1" applyAlignment="1">
      <alignment horizontal="center" vertical="center"/>
    </xf>
    <xf numFmtId="169" fontId="7" fillId="5" borderId="3" xfId="2" applyNumberFormat="1" applyFont="1" applyFill="1" applyBorder="1" applyAlignment="1">
      <alignment horizontal="center" vertical="center"/>
    </xf>
    <xf numFmtId="168" fontId="7" fillId="0" borderId="1" xfId="0" applyNumberFormat="1" applyFont="1" applyBorder="1" applyAlignment="1">
      <alignment horizontal="center" vertical="center"/>
    </xf>
    <xf numFmtId="168" fontId="7" fillId="0" borderId="3" xfId="0" applyNumberFormat="1" applyFont="1" applyBorder="1" applyAlignment="1">
      <alignment horizontal="center" vertical="center"/>
    </xf>
    <xf numFmtId="0" fontId="16" fillId="18" borderId="0" xfId="0" applyFont="1" applyFill="1"/>
    <xf numFmtId="49" fontId="20" fillId="18" borderId="0" xfId="0" applyNumberFormat="1" applyFont="1" applyFill="1" applyAlignment="1">
      <alignment horizontal="center" vertical="center"/>
    </xf>
    <xf numFmtId="9" fontId="19" fillId="18" borderId="0" xfId="2" applyFont="1" applyFill="1" applyAlignment="1">
      <alignment horizontal="center" vertical="center"/>
    </xf>
    <xf numFmtId="0" fontId="16" fillId="19" borderId="0" xfId="0" applyFont="1" applyFill="1"/>
    <xf numFmtId="0" fontId="16" fillId="20" borderId="0" xfId="0" applyFont="1" applyFill="1"/>
    <xf numFmtId="49" fontId="20" fillId="20" borderId="0" xfId="0" applyNumberFormat="1" applyFont="1" applyFill="1" applyAlignment="1">
      <alignment horizontal="center" vertical="center"/>
    </xf>
    <xf numFmtId="9" fontId="19" fillId="20" borderId="0" xfId="2" applyFont="1" applyFill="1" applyAlignment="1">
      <alignment horizontal="center" vertical="center"/>
    </xf>
    <xf numFmtId="0" fontId="16" fillId="21" borderId="0" xfId="0" applyFont="1" applyFill="1"/>
    <xf numFmtId="0" fontId="22" fillId="0" borderId="0" xfId="0" applyFont="1"/>
    <xf numFmtId="168" fontId="22" fillId="0" borderId="1" xfId="0" applyNumberFormat="1" applyFont="1" applyBorder="1" applyAlignment="1">
      <alignment horizontal="center" vertical="center" wrapText="1"/>
    </xf>
    <xf numFmtId="0" fontId="22" fillId="22" borderId="1" xfId="0" applyFont="1" applyFill="1" applyBorder="1" applyAlignment="1">
      <alignment horizontal="left" vertical="center" wrapText="1" indent="1"/>
    </xf>
    <xf numFmtId="0" fontId="25" fillId="4" borderId="0" xfId="4" applyFont="1" applyFill="1" applyAlignment="1">
      <alignment horizontal="center" vertical="center"/>
    </xf>
    <xf numFmtId="3" fontId="18" fillId="16" borderId="0" xfId="5" applyNumberFormat="1" applyFont="1" applyFill="1" applyAlignment="1">
      <alignment horizontal="center" vertical="center"/>
    </xf>
    <xf numFmtId="0" fontId="16" fillId="17" borderId="0" xfId="0" applyFont="1" applyFill="1" applyAlignment="1">
      <alignment horizontal="center"/>
    </xf>
    <xf numFmtId="0" fontId="15" fillId="0" borderId="0" xfId="0" applyFont="1" applyAlignment="1">
      <alignment horizontal="left" vertical="top" indent="2"/>
    </xf>
    <xf numFmtId="0" fontId="20" fillId="20" borderId="0" xfId="0" applyFont="1" applyFill="1" applyAlignment="1">
      <alignment horizontal="center" vertical="center"/>
    </xf>
    <xf numFmtId="168" fontId="19" fillId="20" borderId="0" xfId="0" applyNumberFormat="1" applyFont="1" applyFill="1" applyAlignment="1">
      <alignment horizontal="center" vertical="center"/>
    </xf>
    <xf numFmtId="168" fontId="18" fillId="21" borderId="0" xfId="1" applyNumberFormat="1" applyFont="1" applyFill="1" applyAlignment="1">
      <alignment horizontal="center" vertical="center"/>
    </xf>
    <xf numFmtId="0" fontId="17" fillId="21" borderId="0" xfId="0" applyFont="1" applyFill="1" applyAlignment="1">
      <alignment horizontal="center" vertical="top"/>
    </xf>
    <xf numFmtId="0" fontId="16" fillId="21" borderId="0" xfId="0" applyFont="1" applyFill="1" applyAlignment="1">
      <alignment horizontal="center"/>
    </xf>
    <xf numFmtId="0" fontId="20" fillId="18" borderId="0" xfId="0" applyFont="1" applyFill="1" applyAlignment="1">
      <alignment horizontal="center" vertical="center"/>
    </xf>
    <xf numFmtId="168" fontId="19" fillId="18" borderId="0" xfId="0" applyNumberFormat="1" applyFont="1" applyFill="1" applyAlignment="1">
      <alignment horizontal="center" vertical="center"/>
    </xf>
    <xf numFmtId="168" fontId="18" fillId="19" borderId="0" xfId="1" applyNumberFormat="1" applyFont="1" applyFill="1" applyAlignment="1">
      <alignment horizontal="center" vertical="center"/>
    </xf>
    <xf numFmtId="0" fontId="17" fillId="19" borderId="0" xfId="0" applyFont="1" applyFill="1" applyAlignment="1">
      <alignment horizontal="center" vertical="top"/>
    </xf>
    <xf numFmtId="168" fontId="19" fillId="10" borderId="0" xfId="0" applyNumberFormat="1" applyFont="1" applyFill="1" applyAlignment="1">
      <alignment horizontal="center" vertical="center"/>
    </xf>
    <xf numFmtId="0" fontId="16" fillId="12" borderId="0" xfId="0" applyFont="1" applyFill="1" applyAlignment="1">
      <alignment horizontal="center"/>
    </xf>
    <xf numFmtId="0" fontId="16" fillId="14" borderId="0" xfId="0" applyFont="1" applyFill="1" applyAlignment="1">
      <alignment horizontal="center"/>
    </xf>
    <xf numFmtId="0" fontId="16" fillId="14" borderId="0" xfId="0" applyFont="1" applyFill="1" applyAlignment="1">
      <alignment horizontal="center" vertical="top"/>
    </xf>
    <xf numFmtId="3" fontId="18" fillId="14" borderId="0" xfId="5" applyNumberFormat="1" applyFont="1" applyFill="1" applyAlignment="1">
      <alignment horizontal="center" vertical="center"/>
    </xf>
    <xf numFmtId="0" fontId="16" fillId="15" borderId="0" xfId="0" applyFont="1" applyFill="1" applyAlignment="1">
      <alignment horizontal="center"/>
    </xf>
    <xf numFmtId="0" fontId="16" fillId="16" borderId="0" xfId="0" applyFont="1" applyFill="1" applyAlignment="1">
      <alignment horizontal="center"/>
    </xf>
    <xf numFmtId="0" fontId="16" fillId="16" borderId="0" xfId="0" applyFont="1" applyFill="1" applyAlignment="1">
      <alignment horizontal="center" vertical="top"/>
    </xf>
    <xf numFmtId="0" fontId="16" fillId="19" borderId="0" xfId="0" applyFont="1" applyFill="1" applyAlignment="1">
      <alignment horizontal="center"/>
    </xf>
    <xf numFmtId="0" fontId="16" fillId="4" borderId="0" xfId="0" applyFont="1" applyFill="1" applyAlignment="1">
      <alignment horizontal="center"/>
    </xf>
    <xf numFmtId="0" fontId="16" fillId="9" borderId="0" xfId="0" applyFont="1" applyFill="1" applyAlignment="1">
      <alignment horizontal="center"/>
    </xf>
    <xf numFmtId="0" fontId="16" fillId="9" borderId="0" xfId="0" applyFont="1" applyFill="1" applyAlignment="1">
      <alignment horizontal="center" vertical="top"/>
    </xf>
    <xf numFmtId="9" fontId="18" fillId="9" borderId="0" xfId="2" applyFont="1" applyFill="1" applyAlignment="1">
      <alignment horizontal="center" vertical="center"/>
    </xf>
    <xf numFmtId="168" fontId="19" fillId="11" borderId="0" xfId="0" applyNumberFormat="1" applyFont="1" applyFill="1" applyAlignment="1">
      <alignment horizontal="center" vertical="center"/>
    </xf>
    <xf numFmtId="0" fontId="16" fillId="4" borderId="0" xfId="0" applyFont="1" applyFill="1" applyAlignment="1">
      <alignment horizontal="center" vertical="top"/>
    </xf>
    <xf numFmtId="168" fontId="18" fillId="4" borderId="0" xfId="5" applyNumberFormat="1" applyFont="1" applyFill="1" applyAlignment="1">
      <alignment horizontal="center" vertical="center"/>
    </xf>
    <xf numFmtId="0" fontId="20" fillId="12" borderId="0" xfId="0" applyFont="1" applyFill="1" applyAlignment="1">
      <alignment horizontal="center" vertical="center"/>
    </xf>
    <xf numFmtId="168" fontId="19" fillId="12" borderId="0" xfId="0" applyNumberFormat="1" applyFont="1" applyFill="1" applyAlignment="1">
      <alignment horizontal="center" vertical="center"/>
    </xf>
    <xf numFmtId="0" fontId="16" fillId="8" borderId="0" xfId="0" applyFont="1" applyFill="1" applyAlignment="1">
      <alignment horizontal="center"/>
    </xf>
    <xf numFmtId="0" fontId="16" fillId="8" borderId="0" xfId="0" applyFont="1" applyFill="1" applyAlignment="1">
      <alignment horizontal="center" vertical="top"/>
    </xf>
    <xf numFmtId="0" fontId="23" fillId="23" borderId="4" xfId="0" applyFont="1" applyFill="1" applyBorder="1" applyAlignment="1">
      <alignment horizontal="left" vertical="center" indent="1"/>
    </xf>
    <xf numFmtId="0" fontId="23" fillId="23" borderId="5" xfId="0" applyFont="1" applyFill="1" applyBorder="1" applyAlignment="1">
      <alignment horizontal="left" vertical="center" indent="1"/>
    </xf>
    <xf numFmtId="0" fontId="23" fillId="23" borderId="6" xfId="0" applyFont="1" applyFill="1" applyBorder="1" applyAlignment="1">
      <alignment horizontal="left" vertical="center" indent="1"/>
    </xf>
    <xf numFmtId="0" fontId="24" fillId="3" borderId="4" xfId="0" applyFont="1" applyFill="1" applyBorder="1" applyAlignment="1">
      <alignment horizontal="right" vertical="center" indent="1"/>
    </xf>
    <xf numFmtId="0" fontId="24" fillId="3" borderId="5" xfId="0" applyFont="1" applyFill="1" applyBorder="1" applyAlignment="1">
      <alignment horizontal="right" vertical="center" indent="1"/>
    </xf>
    <xf numFmtId="0" fontId="24" fillId="3" borderId="6" xfId="0" applyFont="1" applyFill="1" applyBorder="1" applyAlignment="1">
      <alignment horizontal="right" vertical="center" indent="1"/>
    </xf>
    <xf numFmtId="168" fontId="18" fillId="8" borderId="0" xfId="1" applyNumberFormat="1" applyFont="1" applyFill="1" applyAlignment="1">
      <alignment horizontal="center" vertical="center"/>
    </xf>
    <xf numFmtId="0" fontId="20" fillId="10" borderId="0" xfId="0" applyFont="1" applyFill="1" applyAlignment="1">
      <alignment horizontal="center" vertical="center"/>
    </xf>
    <xf numFmtId="0" fontId="16" fillId="7" borderId="0" xfId="0" applyFont="1" applyFill="1" applyAlignment="1">
      <alignment horizontal="center"/>
    </xf>
    <xf numFmtId="0" fontId="16" fillId="7" borderId="0" xfId="0" applyFont="1" applyFill="1" applyAlignment="1">
      <alignment horizontal="center" vertical="top"/>
    </xf>
    <xf numFmtId="168" fontId="18" fillId="7" borderId="0" xfId="5" applyNumberFormat="1" applyFont="1" applyFill="1" applyAlignment="1">
      <alignment horizontal="center" vertical="center"/>
    </xf>
    <xf numFmtId="0" fontId="20" fillId="11" borderId="0" xfId="0"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color rgb="FF51D4D3"/>
      <color rgb="FF128177"/>
      <color rgb="FF006F1D"/>
      <color rgb="FF008B25"/>
      <color rgb="FF08676D"/>
      <color rgb="FF009928"/>
      <color rgb="FFA0194F"/>
      <color rgb="FFA02688"/>
      <color rgb="FF8C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'Relatório de KPI de redes socia'!$O$42</c:f>
              <c:strCache>
                <c:ptCount val="1"/>
                <c:pt idx="0">
                  <c:v>Receita por aquisição</c:v>
                </c:pt>
              </c:strCache>
            </c:strRef>
          </c:tx>
          <c:spPr>
            <a:solidFill>
              <a:schemeClr val="accent1">
                <a:lumMod val="60000"/>
                <a:lumOff val="40000"/>
                <a:alpha val="50000"/>
              </a:schemeClr>
            </a:solidFill>
            <a:ln>
              <a:noFill/>
            </a:ln>
            <a:effectLst/>
          </c:spPr>
          <c:invertIfNegative val="0"/>
          <c:dLbls>
            <c:dLbl>
              <c:idx val="0"/>
              <c:tx>
                <c:rich>
                  <a:bodyPr/>
                  <a:lstStyle/>
                  <a:p>
                    <a:fld id="{E7B95241-951F-4BB4-8D53-E147B6F961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89A2B818-90EA-4A28-824C-256489F596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AAEBE77D-7678-4E29-9CE5-388F9D38659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C6EBB5E2-FDE9-4AD3-A19D-DC543DDB82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23CD4F46-05D8-4C67-B2AE-A685E7502D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EE36B26F-00F6-4DFA-A18E-F60B707331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F54B3A4F-6B97-4FCA-B347-DB0F7E1158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E47A5AA2-2E92-4564-89E7-B4EA34CC8E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3AA08212-4DFB-45F4-8895-5FA622E41B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04A4CF3C-0498-4314-B3E6-A4551F90EA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A5D67CAC-3F14-4B95-BD07-B7600D9786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BB4F9312-6C1A-44DC-8781-1EA75EE0BE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3D2BC639-C991-4041-9B3B-0D43839DCD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D2917D19-25FD-4968-B5E3-00CD309D2F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2F992323-F467-4E90-86A0-D9465AD8C6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6E04D059-45E7-4375-B92B-DB3C9E4663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ADBBA990-6348-40F5-9F2F-2689CF838B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A46F88BF-20EB-4460-B759-D8FE345E0E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A6CADEBD-0C83-4D01-AF15-8290716E95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A9FB0EAE-2B2D-4A7A-A0B5-64E74406AA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EBAE8D7C-9C02-4CD0-BA1C-1FE9937DCE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2B691E99-7A48-4597-A381-79EED9B50A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21F32BD1-E7A5-4B37-9D08-C56E275FE2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03F93DA6-7E0E-4735-9F8D-52C9A369D0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4282465C-CEED-4C99-A397-F29FF3AFC9C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D2572209-59C0-4942-A9F8-68CEC6D848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87A64F33-4080-4C9A-9CBE-AF4971507B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5343FDBD-9888-48BA-9EC3-3262301AD0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31DC3EAE-B31B-480A-B9D4-ECB9BF2C2A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B02CD1D3-2CE4-424A-877E-A9588191C7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78669430-CB60-4FA8-9F55-A6DB60A054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579EDB13-24E7-42A6-8DC4-B39D1CF080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5961A22F-C620-477C-A5CE-1EAB17754A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689F67F3-8270-4E3D-85A4-CCDC7BEE4E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491AAF59-A0B8-45B6-A83D-9ADD242FF3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D072E590-6888-459B-9EE0-6D8C70CB98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591D5D54-7D66-4065-A014-3F593DBB45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4CD8A2C4-0044-40DB-8908-1BE5364269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C6A37473-49B2-43E0-9EBC-A66724E4C8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AA1E1C44-0C39-45DE-823F-39E8FB1D86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203D3613-FB3D-4289-B1AE-781DB065C7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28BCCA26-89C1-4F17-9EC3-B5B4B2B4F490}"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B791B7F6-071D-4AD3-96C6-C9CDC65A5A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A1358953-55C6-4909-B10C-EFE0F227AA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74AD60CE-2B0C-4530-A878-233F0DE501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8EF6F7D7-1665-4E45-BE11-B9A703DE375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9731CB33-746B-4B46-BD47-63BE8C61A4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F5554BBF-DB17-4541-B840-C03DBBE024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0CEEBC34-C8B6-4976-B9DA-C5F8E22C02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524E8EA3-82A2-4C21-B5A2-2A677488B3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917131F6-A0CA-470D-ADCC-2C08DF92C9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30CB0E4A-777C-4F01-B467-A33D08E777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'Relatório de KPI de redes socia'!$B$43:$B$94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'Relatório de KPI de redes socia'!$O$43:$O$94</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'Relatório de KPI de redes socia'!$O$43:$O$94</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'Relatório de KPI de redes socia'!$D$42</c:f>
              <c:strCache>
                <c:ptCount val="1"/>
                <c:pt idx="0">
                  <c:v>Gastos de marketing</c:v>
                </c:pt>
              </c:strCache>
            </c:strRef>
          </c:tx>
          <c:spPr>
            <a:solidFill>
              <a:srgbClr val="51D4D3">
                <a:alpha val="49804"/>
              </a:srgbClr>
            </a:solidFill>
            <a:ln>
              <a:noFill/>
            </a:ln>
            <a:effectLst/>
          </c:spPr>
          <c:invertIfNegative val="0"/>
          <c:dLbls>
            <c:dLbl>
              <c:idx val="0"/>
              <c:tx>
                <c:rich>
                  <a:bodyPr/>
                  <a:lstStyle/>
                  <a:p>
                    <a:fld id="{8EAEEDA8-6EF3-436D-B0E7-B508BFCB79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524991E2-83F4-4A06-B701-84B31E54B7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EDA6958F-FE85-49BE-B2A0-C54554A8AA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12AF3166-BF53-4773-9938-F2D638C401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B982AE5E-4E37-48D8-BDDC-2319EEBF24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80B7A2AF-35CD-49B1-9BB8-425EAF7273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1A4A2EFE-9FF6-49BA-844D-04DF93F9D3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00C1C79F-5D08-4174-A808-165A5F3E5A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B5F396AC-0C31-43D9-9102-B0C980D60E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CBC16E3F-50AD-4BD3-B15B-A55379A71D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4272143E-275B-4A36-96BD-50DB38CC5E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250C0194-C7B6-4676-994A-C61DFC4495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93442353-B14B-4781-9B38-045212CBE3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8E76FD47-B12A-4A10-A775-B5530335A2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3E3BD8B2-FC6F-4F6F-A221-040CEFC5A9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F265D104-B6DC-4B3D-A183-3B72BFB6A5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C00C1B29-5B8E-4070-8BE3-B0439D163B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0360BFB1-4037-4071-8AE6-738C80196B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5B78DD2C-A67E-4D61-ACB3-0DC77C2B23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08E01629-18C5-40C9-B8AC-D900B59E21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43252EE0-A077-4C09-818D-1AB0E5281D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3D361FB2-FBF3-4690-8037-5C08E4E7CC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16162BB2-1D26-4AB3-A8F4-3DFA1BF490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9D9E4DF0-4497-41A8-B662-752ACB75E8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676E4863-1405-49C5-A21C-B214DF4E13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2B7C3BC8-7EFF-4484-AA4B-E901AEE7728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0B50BAE9-80F3-4616-9E93-2867CAF28B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87266DB7-6023-442C-AD0E-51296D1C28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A51CAA3D-98AB-4BA8-9F5D-A8873D6D12A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0E1F08E9-8651-4530-ACB5-BC3D0E1242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E3B6AB9C-9D59-43B9-BB3C-0026F33C9F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5B7F425D-F1B1-4A9E-9419-49D6DAFCB1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AF7623A5-1FAD-400B-84C8-82BA4A0596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037C8E7F-4E41-449A-99B2-87C15A81F2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58C64831-ABAD-4D11-98DF-3463DDD7AC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3E6F3BBD-F267-4D05-86C6-A23F3378E3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FCFCBABC-0B94-4E42-AF0A-81D7DC656C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2E6446EF-287B-4D72-BBE3-9DAF7E9DA2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C3A3471C-4110-4BB2-A391-1E4EC959EE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867B36DD-6394-414F-BCB6-D9C871761C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1E30A9E6-D840-43DD-9727-2A29D7EE09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FD6F5363-1BE8-4C7A-AAFF-5C0CEE0BFA6D}"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F6721EC1-7940-4F9A-9CF8-DDB80F1E64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9E53F794-4052-4E45-B96B-1930D29BB4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C02A21E2-8F2B-4923-91A6-411A3155D8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EA42D0C6-6084-43FF-9A3B-2498D43378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AE430CAD-815A-4BAB-A55C-504D57073B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405F763F-1EA0-417E-9328-AB7916FD7F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E1C0BE16-DC42-45FD-B1C1-C8E6B11F87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D02E55FC-3374-4547-985A-D1AECC19CA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C577836D-01A8-487D-9318-4926B6472C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C06EFFDD-C2D0-4B40-98DA-7078C35B793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'Relatório de KPI de redes socia'!$B$43:$B$94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'Relatório de KPI de redes socia'!$D$43:$D$94</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'Relatório de KPI de redes socia'!$D$43:$D$94</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'Relatório de KPI de redes socia'!$C$103</c:f>
              <c:strCache>
                <c:ptCount val="1"/>
                <c:pt idx="0">
                  <c:v>Custo por aquisição</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'Relatório de KPI de redes socia'!$B$104:$B$109</c:f>
              <c:strCache>
                <c:ptCount val="6"/>
                <c:pt idx="0">
                  <c:v>Plataforma A</c:v>
                </c:pt>
                <c:pt idx="1">
                  <c:v>Plataforma B</c:v>
                </c:pt>
                <c:pt idx="2">
                  <c:v>Plataforma C</c:v>
                </c:pt>
                <c:pt idx="3">
                  <c:v>Plataforma D</c:v>
                </c:pt>
                <c:pt idx="4">
                  <c:v>Plataforma E</c:v>
                </c:pt>
                <c:pt idx="5">
                  <c:v>Outros</c:v>
                </c:pt>
              </c:strCache>
            </c:strRef>
          </c:cat>
          <c:val>
            <c:numRef>
              <c:f>'Relatório de KPI de redes socia'!$C$104:$C$109</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'Relatório de KPI de redes socia'!$D$103</c:f>
              <c:strCache>
                <c:ptCount val="1"/>
                <c:pt idx="0">
                  <c:v>Lucro por aquisição</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'Relatório de KPI de redes socia'!$B$104:$B$109</c:f>
              <c:strCache>
                <c:ptCount val="6"/>
                <c:pt idx="0">
                  <c:v>Plataforma A</c:v>
                </c:pt>
                <c:pt idx="1">
                  <c:v>Plataforma B</c:v>
                </c:pt>
                <c:pt idx="2">
                  <c:v>Plataforma C</c:v>
                </c:pt>
                <c:pt idx="3">
                  <c:v>Plataforma D</c:v>
                </c:pt>
                <c:pt idx="4">
                  <c:v>Plataforma E</c:v>
                </c:pt>
                <c:pt idx="5">
                  <c:v>Outros</c:v>
                </c:pt>
              </c:strCache>
            </c:strRef>
          </c:cat>
          <c:val>
            <c:numRef>
              <c:f>'Relatório de KPI de redes socia'!$D$104:$D$109</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'EM BRANCO - Relatório de KPI de'!$O$42</c:f>
              <c:strCache>
                <c:ptCount val="1"/>
                <c:pt idx="0">
                  <c:v>Receita por aquisição</c:v>
                </c:pt>
              </c:strCache>
            </c:strRef>
          </c:tx>
          <c:spPr>
            <a:solidFill>
              <a:schemeClr val="accent1">
                <a:lumMod val="60000"/>
                <a:lumOff val="40000"/>
                <a:alpha val="50000"/>
              </a:schemeClr>
            </a:solidFill>
            <a:ln>
              <a:noFill/>
            </a:ln>
            <a:effectLst/>
          </c:spPr>
          <c:invertIfNegative val="0"/>
          <c:dLbls>
            <c:dLbl>
              <c:idx val="0"/>
              <c:tx>
                <c:rich>
                  <a:bodyPr/>
                  <a:lstStyle/>
                  <a:p>
                    <a:fld id="{58A98BB1-CAA7-40DB-9790-9B142918C6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BF6A356D-CC3D-41D6-B7E4-469876D1BA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0A53430F-64D0-4132-8B36-A3958F6D4F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83E8BCDD-944E-4B9E-9A5A-96E42C9B0B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0A180041-C43E-4862-9FAC-E62E8AFAA9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E93C6D8A-480A-4E4D-90CC-225DC39A91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CF041561-0045-4A8C-8519-CFAFB65EA0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A4E5B2E9-C7F7-4EF0-9349-B06B47AA7E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1A1E5EAB-99BB-4B68-893A-0BCB67937ED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20596165-D539-4378-ABCE-4FBB51D377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59E20E0D-474E-478F-A944-97E614A393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84ACC83D-1951-4DBF-A7CC-57F56FE1A0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39B20897-91AA-4F89-B4FE-D73F402204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15D72C41-4B11-47E3-85C8-19702200B4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5B9609D3-AEA7-40DD-9EC0-AAB1D10CAB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C3081F97-7F48-4B68-B6A7-B64B272711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7C685659-F66F-499A-8DF6-795FAC6A75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A87E55BD-A125-47D0-82E5-DA59BB9CAE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2687C2DB-F4C9-478D-82D0-56D9CEADE3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EA14EF28-91E8-4410-8071-F29F1E3B5B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5276D6CD-1C3F-4DA3-A305-C825644841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AE81433F-A977-43A9-B2F1-8BB361481F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1ADB45CF-4FDF-4CC3-80A5-35F808FEA3C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3048D591-7803-49D1-AE83-C44CF9F3E4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4DB62391-F386-4B5E-B80F-B49D1F3565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D4390DC0-8F5F-418D-B11D-F6A300117E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687C509F-2542-43E6-9AEA-20FA976B9B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33D68FCC-898F-4F68-B658-54ADB876C2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920C4B4C-6665-4579-BFB3-4F3B01E124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6FBA1C55-B628-4888-84F1-0B083086AED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557A03EA-C0DF-4320-8990-5DD3F86773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73EC20AE-0AFD-4D6A-BCAD-2C63642F3A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B9E79A22-DEAF-4B38-A550-A938857DD5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CAA71D28-94B4-4AD0-BC0E-1B782D438F6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BF08E537-AD31-4A37-B5AD-2CD25902B8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A87493CD-5B48-4554-AEAC-7D0CA44D48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239D153F-D21F-4790-A724-6813DE3C88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A8947D55-B3DA-4D2F-A537-1AAC535D32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92957C76-EC94-4DC9-8CAA-25F3C180410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B1B0F6AB-C455-41D4-A880-080DA9DEBC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DF789FD3-C65E-4A55-8864-49401D475F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08586FE1-302E-456F-A129-904B3FAE35B7}"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5C4BFD7F-4A75-4FA1-A2F6-D1AD4CFB90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52154B8B-831C-4D7E-98B7-09693FA96E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F3D43315-1BB5-461E-B252-0EC0C6BC383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AF9FE654-7A9C-492D-9834-F2E63A92D5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B4006137-9E67-413F-B651-064C688718E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783DFCE0-EB36-4A76-BEEE-F659DF2649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6EB0ABB9-7F47-4B9F-A045-FF26832521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0E91CCBC-B9F8-4B1A-BCB7-E10DB8C07B9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B9817966-1894-4B50-A294-2D3E511300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344E0A93-C5CA-494F-A37E-E254FD8FFC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'EM BRANCO - Relatório de KPI de'!$B$43:$B$94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'EM BRANCO - Relatório de KPI de'!$O$43:$O$94</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'EM BRANCO - Relatório de KPI de'!$O$43:$O$94</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'EM BRANCO - Relatório de KPI de'!$D$42</c:f>
              <c:strCache>
                <c:ptCount val="1"/>
                <c:pt idx="0">
                  <c:v>Gastos de marketing</c:v>
                </c:pt>
              </c:strCache>
            </c:strRef>
          </c:tx>
          <c:spPr>
            <a:solidFill>
              <a:srgbClr val="51D4D3">
                <a:alpha val="49804"/>
              </a:srgbClr>
            </a:solidFill>
            <a:ln>
              <a:noFill/>
            </a:ln>
            <a:effectLst/>
          </c:spPr>
          <c:invertIfNegative val="0"/>
          <c:dLbls>
            <c:dLbl>
              <c:idx val="0"/>
              <c:tx>
                <c:rich>
                  <a:bodyPr/>
                  <a:lstStyle/>
                  <a:p>
                    <a:fld id="{89BB5D9F-1719-47FA-BE8C-0A061E5876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155395C1-3D7A-4ED5-A0F1-24DCCFF077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4583E22F-EB9F-4417-BF24-63BF6BA4E4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556743A8-7658-4E1C-A532-B704570B9C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409097AD-79A0-460B-A985-03BCEE187F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1BD4BE41-0034-4A7C-9839-DED2E98C56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7BFCCD26-4AE4-4E87-A004-D0748BB1CF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C21C1EF2-238F-4EB8-8E5F-2211D156BA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8BB4B368-7CAC-4120-96D4-D74B08E07D4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32ED2787-AA04-4712-AEBD-76CC8C36A8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DAA7548D-5296-4141-9D05-92D9A3290D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42A1153E-B4E7-4651-8FAE-1EDDDC49A5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B70301B4-BFB5-43F0-B524-DDC097B2A2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97572F6C-1D51-4D1D-A5B7-5429D1C34E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FF75D389-4727-437A-89CE-9A172C4C60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77B7CAF6-86FF-4F99-B8BB-8BCB8C5BDF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B1A1DF72-9FDE-4278-9972-C77B1A1816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6676FABF-9944-4561-83D9-1A038D0704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C321114A-2A6B-4573-89F1-A112E0236F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11C3F7F9-D5FC-4CBE-83C3-CB83AEFBAE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011CEB8A-7894-4525-B015-EB026E1100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847005CC-78DA-42BC-A8AA-1EFD81529F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0FAFCE2F-FD4D-4353-89D6-7B2646859CE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C9507D2C-7932-4562-95D7-F13E91EA42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84A554F0-1123-478C-BE9A-4FF53A2D33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B71158EE-D27C-4551-A305-EE823C58C8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13D5C751-5379-4109-A368-48265D16B34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0F087674-0478-4AB9-9389-448C5FDC86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0F0FAE44-3B11-440B-85C5-EE8D13B7053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81C772E6-B232-494B-8BCC-C4111602C3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E8209151-61C3-4064-B312-E85CD1E246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67B0D587-4334-4AAB-AEBB-CFA7B64CE8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31FE6A25-AAE6-4B88-8D8F-E0950249E4C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32B6E1DB-4014-437D-8F2C-DE1ED80309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FD5561AF-6055-4399-B656-5C114FEBFF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A66D1768-21E1-434C-91B8-52A240D379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F2C68B28-1F18-473C-8D6F-7F50290A93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42631FFB-11EC-411C-8CDD-C882D0C03C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6EC2E473-75CE-44AE-A52C-8222FC1AAE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806F66B2-F3FC-44A0-BAAD-F89D3F3E3A1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17DBAC8E-D821-4AF7-BAE4-2E6525AEC27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fld id="{9D85A8D7-52FF-488F-A058-CC3B1363310C}" type="CELLRANGE">
                      <a:rPr lang="en-US"/>
                      <a:pPr rtl="0">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rtl="0">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05E9D733-195F-4F1C-90D7-6A0DB7A532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581F8C76-5D1E-43D9-9BA0-D9811C23D42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09FD5854-FAFB-4C9A-8D8B-C27A8C3F8C6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3D88CF17-E947-4713-8ADC-4DE11182D6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FF828F0A-E9B8-476C-BB26-C685B4660C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02249D3C-F578-4759-8981-7B49048870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00BF87D8-AA17-4A92-A4AB-139B1A2241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78D8378D-7062-457F-B163-E47FA3FEF1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1CCF7510-5C26-4195-95E5-0023F82F32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68A70133-EAD0-49CC-AD87-CA14F67879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'EM BRANCO - Relatório de KPI de'!$B$43:$B$94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'EM BRANCO - Relatório de KPI de'!$D$43:$D$94</c:f>
              <c:numCache>
                <c:formatCode>"$"#,##0</c:formatCode>
                <c:ptCount val="52"/>
              </c:numCache>
            </c:numRef>
          </c:val>
          <c:extLst>
            <c:ext xmlns:c15="http://schemas.microsoft.com/office/drawing/2012/chart" uri="{02D57815-91ED-43cb-92C2-25804820EDAC}">
              <c15:datalabelsRange>
                <c15:f>'EM BRANCO - Relatório de KPI de'!$D$43:$D$94</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'EM BRANCO - Relatório de KPI de'!$C$103</c:f>
              <c:strCache>
                <c:ptCount val="1"/>
                <c:pt idx="0">
                  <c:v>Custo por aquisição</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Relatório de KPI de'!$B$104:$B$109</c:f>
              <c:strCache>
                <c:ptCount val="6"/>
                <c:pt idx="0">
                  <c:v>Plataforma A</c:v>
                </c:pt>
                <c:pt idx="1">
                  <c:v>Plataforma B</c:v>
                </c:pt>
                <c:pt idx="2">
                  <c:v>Plataforma C</c:v>
                </c:pt>
                <c:pt idx="3">
                  <c:v>Plataforma D</c:v>
                </c:pt>
                <c:pt idx="4">
                  <c:v>Plataforma E</c:v>
                </c:pt>
                <c:pt idx="5">
                  <c:v>Outros</c:v>
                </c:pt>
              </c:strCache>
            </c:strRef>
          </c:cat>
          <c:val>
            <c:numRef>
              <c:f>'EM BRANCO - Relatório de KPI de'!$C$104:$C$109</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'EM BRANCO - Relatório de KPI de'!$D$103</c:f>
              <c:strCache>
                <c:ptCount val="1"/>
                <c:pt idx="0">
                  <c:v>Lucro por aquisição</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Relatório de KPI de'!$B$104:$B$109</c:f>
              <c:strCache>
                <c:ptCount val="6"/>
                <c:pt idx="0">
                  <c:v>Plataforma A</c:v>
                </c:pt>
                <c:pt idx="1">
                  <c:v>Plataforma B</c:v>
                </c:pt>
                <c:pt idx="2">
                  <c:v>Plataforma C</c:v>
                </c:pt>
                <c:pt idx="3">
                  <c:v>Plataforma D</c:v>
                </c:pt>
                <c:pt idx="4">
                  <c:v>Plataforma E</c:v>
                </c:pt>
                <c:pt idx="5">
                  <c:v>Outros</c:v>
                </c:pt>
              </c:strCache>
            </c:strRef>
          </c:cat>
          <c:val>
            <c:numRef>
              <c:f>'EM BRANCO - Relatório de KPI de'!$D$104:$D$109</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pt.smartsheet.com/try-it?trp=58016"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58738</xdr:rowOff>
    </xdr:from>
    <xdr:to>
      <xdr:col>16</xdr:col>
      <xdr:colOff>7620</xdr:colOff>
      <xdr:row>15</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20</xdr:row>
      <xdr:rowOff>0</xdr:rowOff>
    </xdr:from>
    <xdr:to>
      <xdr:col>16</xdr:col>
      <xdr:colOff>17780</xdr:colOff>
      <xdr:row>39</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828675</xdr:colOff>
      <xdr:row>0</xdr:row>
      <xdr:rowOff>38100</xdr:rowOff>
    </xdr:from>
    <xdr:to>
      <xdr:col>15</xdr:col>
      <xdr:colOff>1435092</xdr:colOff>
      <xdr:row>0</xdr:row>
      <xdr:rowOff>609599</xdr:rowOff>
    </xdr:to>
    <xdr:pic>
      <xdr:nvPicPr>
        <xdr:cNvPr id="4" name="Picture 3">
          <a:hlinkClick xmlns:r="http://schemas.openxmlformats.org/officeDocument/2006/relationships" r:id="rId5"/>
          <a:extLst>
            <a:ext uri="{FF2B5EF4-FFF2-40B4-BE49-F238E27FC236}">
              <a16:creationId xmlns:a16="http://schemas.microsoft.com/office/drawing/2014/main" id="{0733AE1D-D2ED-4B57-807C-394DA39591F2}"/>
            </a:ext>
          </a:extLst>
        </xdr:cNvPr>
        <xdr:cNvPicPr>
          <a:picLocks noChangeAspect="1"/>
        </xdr:cNvPicPr>
      </xdr:nvPicPr>
      <xdr:blipFill>
        <a:blip xmlns:r="http://schemas.openxmlformats.org/officeDocument/2006/relationships" r:embed="rId6"/>
        <a:stretch>
          <a:fillRect/>
        </a:stretch>
      </xdr:blipFill>
      <xdr:spPr>
        <a:xfrm>
          <a:off x="16011525" y="38100"/>
          <a:ext cx="28733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58738</xdr:rowOff>
    </xdr:from>
    <xdr:to>
      <xdr:col>16</xdr:col>
      <xdr:colOff>7620</xdr:colOff>
      <xdr:row>15</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F111"/>
  <sheetViews>
    <sheetView showGridLines="0" tabSelected="1" zoomScaleNormal="100" workbookViewId="0">
      <pane ySplit="1" topLeftCell="A2" activePane="bottomLeft" state="frozen"/>
      <selection pane="bottomLeft" activeCell="T15" sqref="T15"/>
    </sheetView>
  </sheetViews>
  <sheetFormatPr defaultColWidth="10.83203125" defaultRowHeight="15.5" x14ac:dyDescent="0.35"/>
  <cols>
    <col min="1" max="1" width="3.33203125" style="1" customWidth="1"/>
    <col min="2" max="2" width="15.75" style="1" customWidth="1"/>
    <col min="3" max="3" width="19.33203125" style="1" customWidth="1"/>
    <col min="4" max="9" width="14.83203125" style="1" customWidth="1"/>
    <col min="10" max="10" width="21.08203125" style="1" customWidth="1"/>
    <col min="11" max="11" width="14.83203125" style="1" customWidth="1"/>
    <col min="12" max="12" width="20.58203125" style="1" customWidth="1"/>
    <col min="13" max="15" width="14.83203125" style="1" customWidth="1"/>
    <col min="16" max="16" width="18.83203125" style="1" customWidth="1"/>
    <col min="17" max="17" width="3" style="1" customWidth="1"/>
    <col min="18" max="16384" width="10.83203125" style="1"/>
  </cols>
  <sheetData>
    <row r="1" spans="1:240" s="14" customFormat="1" ht="51.75" customHeight="1" x14ac:dyDescent="0.35">
      <c r="A1" s="12"/>
      <c r="B1" s="24" t="s">
        <v>54</v>
      </c>
      <c r="C1"/>
      <c r="D1"/>
      <c r="E1"/>
      <c r="F1" s="12"/>
      <c r="G1" s="13"/>
      <c r="H1"/>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s="14" customFormat="1" ht="42" customHeight="1" x14ac:dyDescent="0.35">
      <c r="A2" s="12"/>
      <c r="B2" s="120" t="s">
        <v>8</v>
      </c>
      <c r="C2" s="121"/>
      <c r="D2" s="122"/>
      <c r="E2" s="117" t="s">
        <v>55</v>
      </c>
      <c r="F2" s="118"/>
      <c r="G2" s="118"/>
      <c r="H2" s="119"/>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15" customHeight="1" x14ac:dyDescent="0.35"/>
    <row r="4" spans="1:240" ht="5.15" customHeight="1" x14ac:dyDescent="0.35">
      <c r="B4" s="46"/>
      <c r="C4" s="46"/>
      <c r="D4" s="46"/>
      <c r="E4" s="47"/>
      <c r="F4" s="47"/>
      <c r="G4" s="47"/>
      <c r="H4" s="98"/>
      <c r="I4" s="98"/>
      <c r="J4" s="48"/>
      <c r="K4" s="49"/>
      <c r="L4" s="49"/>
      <c r="M4" s="60"/>
      <c r="N4" s="60"/>
      <c r="O4" s="86"/>
      <c r="P4" s="86"/>
    </row>
    <row r="5" spans="1:240" ht="10" customHeight="1" x14ac:dyDescent="0.35">
      <c r="B5" s="115"/>
      <c r="C5" s="115"/>
      <c r="D5" s="115"/>
      <c r="E5" s="125"/>
      <c r="F5" s="125"/>
      <c r="G5" s="125"/>
      <c r="H5" s="106"/>
      <c r="I5" s="106"/>
      <c r="J5" s="106"/>
      <c r="K5" s="107"/>
      <c r="L5" s="107"/>
      <c r="M5" s="99"/>
      <c r="N5" s="99"/>
      <c r="O5" s="103"/>
      <c r="P5" s="103"/>
    </row>
    <row r="6" spans="1:240" ht="22" customHeight="1" x14ac:dyDescent="0.35">
      <c r="B6" s="116" t="s">
        <v>10</v>
      </c>
      <c r="C6" s="116"/>
      <c r="D6" s="116"/>
      <c r="E6" s="126" t="s">
        <v>11</v>
      </c>
      <c r="F6" s="126"/>
      <c r="G6" s="126"/>
      <c r="H6" s="111" t="s">
        <v>12</v>
      </c>
      <c r="I6" s="111"/>
      <c r="J6" s="111"/>
      <c r="K6" s="108" t="s">
        <v>3</v>
      </c>
      <c r="L6" s="108"/>
      <c r="M6" s="100" t="s">
        <v>4</v>
      </c>
      <c r="N6" s="100"/>
      <c r="O6" s="104" t="s">
        <v>13</v>
      </c>
      <c r="P6" s="104"/>
    </row>
    <row r="7" spans="1:240" ht="40" customHeight="1" x14ac:dyDescent="0.35">
      <c r="B7" s="123">
        <f>C98</f>
        <v>2139888</v>
      </c>
      <c r="C7" s="123"/>
      <c r="D7" s="123"/>
      <c r="E7" s="127">
        <f>D98</f>
        <v>555025</v>
      </c>
      <c r="F7" s="127"/>
      <c r="G7" s="127"/>
      <c r="H7" s="112">
        <f>E98</f>
        <v>1584863</v>
      </c>
      <c r="I7" s="112"/>
      <c r="J7" s="112"/>
      <c r="K7" s="109">
        <f>F98</f>
        <v>3.0752930486291401</v>
      </c>
      <c r="L7" s="109"/>
      <c r="M7" s="101">
        <f>H98</f>
        <v>35337</v>
      </c>
      <c r="N7" s="101"/>
      <c r="O7" s="85">
        <f>N98</f>
        <v>937</v>
      </c>
      <c r="P7" s="85"/>
    </row>
    <row r="8" spans="1:240" ht="10" customHeight="1" x14ac:dyDescent="0.35">
      <c r="B8" s="40"/>
      <c r="C8" s="40"/>
      <c r="D8" s="40"/>
      <c r="E8" s="37"/>
      <c r="F8" s="37"/>
      <c r="G8" s="37"/>
      <c r="H8" s="106"/>
      <c r="I8" s="106"/>
      <c r="J8" s="39"/>
      <c r="K8" s="107"/>
      <c r="L8" s="107"/>
      <c r="M8" s="59"/>
      <c r="N8" s="59"/>
      <c r="O8" s="103"/>
      <c r="P8" s="103"/>
    </row>
    <row r="9" spans="1:240" ht="7" customHeight="1" x14ac:dyDescent="0.35">
      <c r="B9" s="46"/>
      <c r="C9" s="46"/>
      <c r="D9" s="46"/>
      <c r="E9" s="47"/>
      <c r="F9" s="47"/>
      <c r="G9" s="47"/>
      <c r="H9" s="98"/>
      <c r="I9" s="98"/>
      <c r="J9" s="48"/>
      <c r="K9" s="49"/>
      <c r="L9" s="49"/>
      <c r="M9" s="60"/>
      <c r="N9" s="60"/>
      <c r="O9" s="86"/>
      <c r="P9" s="86"/>
    </row>
    <row r="10" spans="1:240" ht="15" customHeight="1" x14ac:dyDescent="0.35">
      <c r="B10" s="124" t="s">
        <v>14</v>
      </c>
      <c r="C10" s="124"/>
      <c r="D10" s="54" t="s">
        <v>1</v>
      </c>
      <c r="E10" s="128" t="s">
        <v>15</v>
      </c>
      <c r="F10" s="128"/>
      <c r="G10" s="55" t="s">
        <v>1</v>
      </c>
      <c r="H10" s="113" t="s">
        <v>14</v>
      </c>
      <c r="I10" s="113"/>
      <c r="J10" s="56" t="s">
        <v>1</v>
      </c>
      <c r="K10" s="58" t="s">
        <v>14</v>
      </c>
      <c r="L10" s="57" t="s">
        <v>1</v>
      </c>
      <c r="M10" s="61" t="s">
        <v>14</v>
      </c>
      <c r="N10" s="62" t="s">
        <v>1</v>
      </c>
      <c r="O10" s="65" t="s">
        <v>14</v>
      </c>
      <c r="P10" s="66" t="s">
        <v>1</v>
      </c>
    </row>
    <row r="11" spans="1:240" ht="25" customHeight="1" x14ac:dyDescent="0.35">
      <c r="B11" s="97">
        <f>C99</f>
        <v>850000</v>
      </c>
      <c r="C11" s="97"/>
      <c r="D11" s="50">
        <f>IFERROR((B7-B11)/B11,"")</f>
        <v>1.5175152941176471</v>
      </c>
      <c r="E11" s="110">
        <f>D99</f>
        <v>450000</v>
      </c>
      <c r="F11" s="110"/>
      <c r="G11" s="51">
        <f>IFERROR((E7-E11)/E11,"")</f>
        <v>0.2333888888888889</v>
      </c>
      <c r="H11" s="114">
        <f>E99</f>
        <v>350000</v>
      </c>
      <c r="I11" s="114"/>
      <c r="J11" s="52">
        <f>IFERROR((H7-H11)/H11,"")</f>
        <v>3.5281799999999999</v>
      </c>
      <c r="K11" s="53">
        <f>F99</f>
        <v>5</v>
      </c>
      <c r="L11" s="53">
        <f>F100</f>
        <v>0.61505860972582804</v>
      </c>
      <c r="M11" s="63">
        <f>H99</f>
        <v>18500</v>
      </c>
      <c r="N11" s="64">
        <f>H100</f>
        <v>1.9101081081081082</v>
      </c>
      <c r="O11" s="67">
        <f>N99</f>
        <v>450</v>
      </c>
      <c r="P11" s="68">
        <f>N100</f>
        <v>2.0822222222222222</v>
      </c>
    </row>
    <row r="12" spans="1:240" ht="10" customHeight="1" x14ac:dyDescent="0.35">
      <c r="B12" s="46"/>
      <c r="C12" s="46"/>
      <c r="D12" s="46"/>
      <c r="E12" s="47"/>
      <c r="F12" s="47"/>
      <c r="G12" s="47"/>
      <c r="H12" s="98"/>
      <c r="I12" s="98"/>
      <c r="J12" s="48"/>
      <c r="K12" s="49"/>
      <c r="L12" s="49"/>
      <c r="M12" s="102"/>
      <c r="N12" s="102"/>
      <c r="O12" s="86"/>
      <c r="P12" s="86"/>
    </row>
    <row r="14" spans="1:240" ht="36" customHeight="1" x14ac:dyDescent="0.35">
      <c r="B14" s="30" t="s">
        <v>16</v>
      </c>
    </row>
    <row r="15" spans="1:240" ht="222" customHeight="1" x14ac:dyDescent="0.35"/>
    <row r="17" spans="2:16" ht="36" customHeight="1" x14ac:dyDescent="0.35">
      <c r="B17" s="30" t="s">
        <v>17</v>
      </c>
    </row>
    <row r="18" spans="2:16" ht="222" customHeight="1" x14ac:dyDescent="0.35"/>
    <row r="19" spans="2:16" ht="10" customHeight="1" x14ac:dyDescent="0.35"/>
    <row r="20" spans="2:16" ht="30" customHeight="1" x14ac:dyDescent="0.35">
      <c r="B20" s="30"/>
      <c r="E20" s="87" t="s">
        <v>18</v>
      </c>
      <c r="F20" s="87"/>
      <c r="G20" s="87"/>
      <c r="H20" s="87"/>
      <c r="I20" s="87"/>
      <c r="J20" s="87"/>
      <c r="K20" s="87" t="s">
        <v>19</v>
      </c>
      <c r="L20" s="87"/>
      <c r="M20" s="87"/>
      <c r="N20" s="87"/>
      <c r="O20" s="87"/>
      <c r="P20" s="87"/>
    </row>
    <row r="21" spans="2:16" ht="5.15" customHeight="1" x14ac:dyDescent="0.35">
      <c r="B21" s="73"/>
      <c r="C21" s="73"/>
      <c r="D21" s="73"/>
    </row>
    <row r="22" spans="2:16" ht="10" customHeight="1" x14ac:dyDescent="0.35">
      <c r="B22" s="105"/>
      <c r="C22" s="105"/>
      <c r="D22" s="105"/>
    </row>
    <row r="23" spans="2:16" ht="22" customHeight="1" x14ac:dyDescent="0.35">
      <c r="B23" s="96" t="s">
        <v>20</v>
      </c>
      <c r="C23" s="96"/>
      <c r="D23" s="96"/>
    </row>
    <row r="24" spans="2:16" ht="40" customHeight="1" x14ac:dyDescent="0.35">
      <c r="B24" s="95">
        <f>P98</f>
        <v>608.08067188973212</v>
      </c>
      <c r="C24" s="95"/>
      <c r="D24" s="95"/>
    </row>
    <row r="25" spans="2:16" ht="10" customHeight="1" x14ac:dyDescent="0.35">
      <c r="B25" s="76"/>
      <c r="C25" s="76"/>
      <c r="D25" s="76"/>
    </row>
    <row r="26" spans="2:16" ht="7" customHeight="1" x14ac:dyDescent="0.35">
      <c r="B26" s="73"/>
      <c r="C26" s="73"/>
      <c r="D26" s="73"/>
    </row>
    <row r="27" spans="2:16" ht="15" customHeight="1" x14ac:dyDescent="0.35">
      <c r="B27" s="93" t="s">
        <v>14</v>
      </c>
      <c r="C27" s="93"/>
      <c r="D27" s="74" t="s">
        <v>1</v>
      </c>
    </row>
    <row r="28" spans="2:16" ht="25" customHeight="1" x14ac:dyDescent="0.35">
      <c r="B28" s="94">
        <f>P99</f>
        <v>800</v>
      </c>
      <c r="C28" s="94"/>
      <c r="D28" s="75">
        <f>IFERROR((B24-B28)/B28,"")</f>
        <v>-0.23989916013783485</v>
      </c>
    </row>
    <row r="29" spans="2:16" ht="10" customHeight="1" x14ac:dyDescent="0.35">
      <c r="B29" s="73"/>
      <c r="C29" s="73"/>
      <c r="D29" s="73"/>
    </row>
    <row r="31" spans="2:16" ht="5.15" customHeight="1" x14ac:dyDescent="0.35">
      <c r="B31" s="77"/>
      <c r="C31" s="77"/>
      <c r="D31" s="77"/>
    </row>
    <row r="32" spans="2:16" ht="10" customHeight="1" x14ac:dyDescent="0.35">
      <c r="B32" s="92"/>
      <c r="C32" s="92"/>
      <c r="D32" s="92"/>
    </row>
    <row r="33" spans="1:18" ht="22" customHeight="1" x14ac:dyDescent="0.35">
      <c r="B33" s="91" t="s">
        <v>21</v>
      </c>
      <c r="C33" s="91"/>
      <c r="D33" s="91"/>
    </row>
    <row r="34" spans="1:18" ht="40" customHeight="1" x14ac:dyDescent="0.35">
      <c r="B34" s="90">
        <f>O98</f>
        <v>2345.1607657801405</v>
      </c>
      <c r="C34" s="90"/>
      <c r="D34" s="90"/>
    </row>
    <row r="35" spans="1:18" ht="10" customHeight="1" x14ac:dyDescent="0.35">
      <c r="B35" s="80"/>
      <c r="C35" s="80"/>
      <c r="D35" s="80"/>
    </row>
    <row r="36" spans="1:18" ht="7" customHeight="1" x14ac:dyDescent="0.35">
      <c r="B36" s="77"/>
      <c r="C36" s="77"/>
      <c r="D36" s="77"/>
    </row>
    <row r="37" spans="1:18" ht="15" customHeight="1" x14ac:dyDescent="0.35">
      <c r="B37" s="88" t="s">
        <v>14</v>
      </c>
      <c r="C37" s="88"/>
      <c r="D37" s="78" t="s">
        <v>1</v>
      </c>
    </row>
    <row r="38" spans="1:18" ht="25" customHeight="1" x14ac:dyDescent="0.35">
      <c r="B38" s="89">
        <f>O99</f>
        <v>1850</v>
      </c>
      <c r="C38" s="89"/>
      <c r="D38" s="79">
        <f>IFERROR((B34-B38)/B38,"")</f>
        <v>0.26765446798926518</v>
      </c>
    </row>
    <row r="39" spans="1:18" ht="10" customHeight="1" x14ac:dyDescent="0.35">
      <c r="B39" s="77"/>
      <c r="C39" s="77"/>
      <c r="D39" s="77"/>
    </row>
    <row r="41" spans="1:18" ht="31" customHeight="1" x14ac:dyDescent="0.35">
      <c r="B41" s="30" t="s">
        <v>22</v>
      </c>
      <c r="D41" s="7" t="s">
        <v>23</v>
      </c>
      <c r="E41" s="7"/>
    </row>
    <row r="42" spans="1:18" customFormat="1" ht="38.15" customHeight="1" x14ac:dyDescent="0.35">
      <c r="A42" s="2"/>
      <c r="B42" s="15" t="s">
        <v>24</v>
      </c>
      <c r="C42" s="15" t="s">
        <v>25</v>
      </c>
      <c r="D42" s="15" t="s">
        <v>26</v>
      </c>
      <c r="E42" s="15" t="s">
        <v>27</v>
      </c>
      <c r="F42" s="15" t="s">
        <v>3</v>
      </c>
      <c r="G42" s="15" t="s">
        <v>28</v>
      </c>
      <c r="H42" s="15" t="s">
        <v>2</v>
      </c>
      <c r="I42" s="15" t="s">
        <v>29</v>
      </c>
      <c r="J42" s="15" t="s">
        <v>30</v>
      </c>
      <c r="K42" s="15" t="s">
        <v>31</v>
      </c>
      <c r="L42" s="15" t="s">
        <v>32</v>
      </c>
      <c r="M42" s="15" t="s">
        <v>33</v>
      </c>
      <c r="N42" s="15" t="s">
        <v>34</v>
      </c>
      <c r="O42" s="15" t="s">
        <v>35</v>
      </c>
      <c r="P42" s="15" t="s">
        <v>36</v>
      </c>
      <c r="Q42" s="1"/>
      <c r="R42" s="1"/>
    </row>
    <row r="43" spans="1:18" customFormat="1" x14ac:dyDescent="0.35">
      <c r="A43" s="1"/>
      <c r="B43" s="17">
        <v>1</v>
      </c>
      <c r="C43" s="27">
        <v>49107</v>
      </c>
      <c r="D43" s="71">
        <v>10867</v>
      </c>
      <c r="E43" s="33">
        <f>IFERROR(C43-D43,"")</f>
        <v>38240</v>
      </c>
      <c r="F43" s="42">
        <f>IFERROR(E43/D43,"")</f>
        <v>3.5189104628692371</v>
      </c>
      <c r="G43" s="6">
        <v>17126</v>
      </c>
      <c r="H43" s="6">
        <v>752</v>
      </c>
      <c r="I43" s="25">
        <f>IFERROR(D43/H43,"")</f>
        <v>14.450797872340425</v>
      </c>
      <c r="J43" s="6">
        <v>118</v>
      </c>
      <c r="K43" s="25">
        <f>IFERROR(D43/J43,"")</f>
        <v>92.093220338983045</v>
      </c>
      <c r="L43" s="16">
        <v>46</v>
      </c>
      <c r="M43" s="25">
        <f>IFERROR(D43/L43,"")</f>
        <v>236.2391304347826</v>
      </c>
      <c r="N43" s="16">
        <v>19</v>
      </c>
      <c r="O43" s="69">
        <f>IFERROR(C43/N43,"")</f>
        <v>2584.5789473684213</v>
      </c>
      <c r="P43" s="25">
        <f>IFERROR(D43/N43,"")</f>
        <v>571.9473684210526</v>
      </c>
      <c r="Q43" s="1"/>
      <c r="R43" s="1"/>
    </row>
    <row r="44" spans="1:18" customFormat="1" x14ac:dyDescent="0.35">
      <c r="A44" s="1"/>
      <c r="B44" s="17">
        <v>2</v>
      </c>
      <c r="C44" s="27">
        <v>39427</v>
      </c>
      <c r="D44" s="71">
        <v>14141</v>
      </c>
      <c r="E44" s="33">
        <f t="shared" ref="E44:E94" si="0">IFERROR(C44-D44,"")</f>
        <v>25286</v>
      </c>
      <c r="F44" s="42">
        <f t="shared" ref="F44:F94" si="1">IFERROR(E44/D44,"")</f>
        <v>1.7881337953468637</v>
      </c>
      <c r="G44" s="6">
        <v>19934</v>
      </c>
      <c r="H44" s="6">
        <v>665</v>
      </c>
      <c r="I44" s="25">
        <f>IFERROR(D44/H44,"")</f>
        <v>21.264661654135338</v>
      </c>
      <c r="J44" s="6">
        <v>82</v>
      </c>
      <c r="K44" s="25">
        <f>IFERROR(D44/J44,"")</f>
        <v>172.45121951219511</v>
      </c>
      <c r="L44" s="16">
        <v>31</v>
      </c>
      <c r="M44" s="25">
        <f>IFERROR(D44/L44,"")</f>
        <v>456.16129032258067</v>
      </c>
      <c r="N44" s="16">
        <v>20</v>
      </c>
      <c r="O44" s="69">
        <f t="shared" ref="O44:O94" si="2">IFERROR(C44/N44,"")</f>
        <v>1971.35</v>
      </c>
      <c r="P44" s="25">
        <f>IFERROR(D44/N44,"")</f>
        <v>707.05</v>
      </c>
      <c r="Q44" s="1"/>
      <c r="R44" s="1"/>
    </row>
    <row r="45" spans="1:18" customFormat="1" x14ac:dyDescent="0.35">
      <c r="A45" s="1"/>
      <c r="B45" s="17">
        <v>3</v>
      </c>
      <c r="C45" s="27">
        <v>47183</v>
      </c>
      <c r="D45" s="71">
        <v>11662</v>
      </c>
      <c r="E45" s="33">
        <f t="shared" si="0"/>
        <v>35521</v>
      </c>
      <c r="F45" s="42">
        <f t="shared" si="1"/>
        <v>3.0458754930543646</v>
      </c>
      <c r="G45" s="6">
        <v>18433</v>
      </c>
      <c r="H45" s="6">
        <v>695</v>
      </c>
      <c r="I45" s="25">
        <f>IFERROR(D45/H45,"")</f>
        <v>16.779856115107915</v>
      </c>
      <c r="J45" s="6">
        <v>90</v>
      </c>
      <c r="K45" s="25">
        <f>IFERROR(D45/J45,"")</f>
        <v>129.57777777777778</v>
      </c>
      <c r="L45" s="16">
        <v>33</v>
      </c>
      <c r="M45" s="25">
        <f>IFERROR(D45/L45,"")</f>
        <v>353.39393939393938</v>
      </c>
      <c r="N45" s="16">
        <v>19</v>
      </c>
      <c r="O45" s="69">
        <f t="shared" si="2"/>
        <v>2483.3157894736842</v>
      </c>
      <c r="P45" s="25">
        <f>IFERROR(D45/N45,"")</f>
        <v>613.78947368421052</v>
      </c>
      <c r="Q45" s="1"/>
      <c r="R45" s="1"/>
    </row>
    <row r="46" spans="1:18" customFormat="1" x14ac:dyDescent="0.35">
      <c r="A46" s="1"/>
      <c r="B46" s="17">
        <v>4</v>
      </c>
      <c r="C46" s="27">
        <v>44610</v>
      </c>
      <c r="D46" s="71">
        <v>8459</v>
      </c>
      <c r="E46" s="33">
        <f t="shared" si="0"/>
        <v>36151</v>
      </c>
      <c r="F46" s="42">
        <f t="shared" si="1"/>
        <v>4.2736730109942069</v>
      </c>
      <c r="G46" s="6">
        <v>20330</v>
      </c>
      <c r="H46" s="6">
        <v>596</v>
      </c>
      <c r="I46" s="25">
        <f>IFERROR(D46/H46,"")</f>
        <v>14.192953020134228</v>
      </c>
      <c r="J46" s="6">
        <v>115</v>
      </c>
      <c r="K46" s="25">
        <f>IFERROR(D46/J46,"")</f>
        <v>73.556521739130432</v>
      </c>
      <c r="L46" s="16">
        <v>31</v>
      </c>
      <c r="M46" s="25">
        <f>IFERROR(D46/L46,"")</f>
        <v>272.87096774193549</v>
      </c>
      <c r="N46" s="16">
        <v>21</v>
      </c>
      <c r="O46" s="69">
        <f t="shared" si="2"/>
        <v>2124.2857142857142</v>
      </c>
      <c r="P46" s="25">
        <f>IFERROR(D46/N46,"")</f>
        <v>402.8095238095238</v>
      </c>
      <c r="Q46" s="1"/>
      <c r="R46" s="1"/>
    </row>
    <row r="47" spans="1:18" customFormat="1" x14ac:dyDescent="0.35">
      <c r="A47" s="1"/>
      <c r="B47" s="17">
        <v>5</v>
      </c>
      <c r="C47" s="27">
        <v>45883</v>
      </c>
      <c r="D47" s="71">
        <v>10329</v>
      </c>
      <c r="E47" s="33">
        <f t="shared" ref="E47:E71" si="3">IFERROR(C47-D47,"")</f>
        <v>35554</v>
      </c>
      <c r="F47" s="42">
        <f t="shared" si="1"/>
        <v>3.4421531610030014</v>
      </c>
      <c r="G47" s="6">
        <v>21225</v>
      </c>
      <c r="H47" s="6">
        <v>660</v>
      </c>
      <c r="I47" s="25">
        <f t="shared" ref="I47:I72" si="4">IFERROR(D47/H47,"")</f>
        <v>15.65</v>
      </c>
      <c r="J47" s="6">
        <v>122</v>
      </c>
      <c r="K47" s="25">
        <f t="shared" ref="K47:K72" si="5">IFERROR(D47/J47,"")</f>
        <v>84.663934426229503</v>
      </c>
      <c r="L47" s="16">
        <v>39</v>
      </c>
      <c r="M47" s="25">
        <f t="shared" ref="M47:M72" si="6">IFERROR(D47/L47,"")</f>
        <v>264.84615384615387</v>
      </c>
      <c r="N47" s="16">
        <v>15</v>
      </c>
      <c r="O47" s="69">
        <f t="shared" si="2"/>
        <v>3058.8666666666668</v>
      </c>
      <c r="P47" s="25">
        <f t="shared" ref="P47:P72" si="7">IFERROR(D47/N47,"")</f>
        <v>688.6</v>
      </c>
    </row>
    <row r="48" spans="1:18" customFormat="1" x14ac:dyDescent="0.35">
      <c r="A48" s="1"/>
      <c r="B48" s="17">
        <v>6</v>
      </c>
      <c r="C48" s="27">
        <v>46283</v>
      </c>
      <c r="D48" s="71">
        <v>6883</v>
      </c>
      <c r="E48" s="33">
        <f t="shared" si="3"/>
        <v>39400</v>
      </c>
      <c r="F48" s="42">
        <f t="shared" si="1"/>
        <v>5.7242481476100542</v>
      </c>
      <c r="G48" s="6">
        <v>17136</v>
      </c>
      <c r="H48" s="6">
        <v>655</v>
      </c>
      <c r="I48" s="25">
        <f t="shared" si="4"/>
        <v>10.508396946564886</v>
      </c>
      <c r="J48" s="6">
        <v>89</v>
      </c>
      <c r="K48" s="25">
        <f t="shared" si="5"/>
        <v>77.337078651685388</v>
      </c>
      <c r="L48" s="16">
        <v>33</v>
      </c>
      <c r="M48" s="25">
        <f t="shared" si="6"/>
        <v>208.57575757575756</v>
      </c>
      <c r="N48" s="16">
        <v>22</v>
      </c>
      <c r="O48" s="69">
        <f t="shared" si="2"/>
        <v>2103.7727272727275</v>
      </c>
      <c r="P48" s="25">
        <f t="shared" si="7"/>
        <v>312.86363636363637</v>
      </c>
    </row>
    <row r="49" spans="1:16" customFormat="1" x14ac:dyDescent="0.35">
      <c r="A49" s="1"/>
      <c r="B49" s="17">
        <v>7</v>
      </c>
      <c r="C49" s="27">
        <v>48180</v>
      </c>
      <c r="D49" s="71">
        <v>7623</v>
      </c>
      <c r="E49" s="33">
        <f t="shared" si="3"/>
        <v>40557</v>
      </c>
      <c r="F49" s="42">
        <f t="shared" si="1"/>
        <v>5.3203463203463199</v>
      </c>
      <c r="G49" s="6">
        <v>18225</v>
      </c>
      <c r="H49" s="6">
        <v>734</v>
      </c>
      <c r="I49" s="25">
        <f t="shared" si="4"/>
        <v>10.385558583106267</v>
      </c>
      <c r="J49" s="6">
        <v>99</v>
      </c>
      <c r="K49" s="25">
        <f t="shared" si="5"/>
        <v>77</v>
      </c>
      <c r="L49" s="16">
        <v>47</v>
      </c>
      <c r="M49" s="25">
        <f t="shared" si="6"/>
        <v>162.19148936170214</v>
      </c>
      <c r="N49" s="16">
        <v>17</v>
      </c>
      <c r="O49" s="69">
        <f t="shared" si="2"/>
        <v>2834.1176470588234</v>
      </c>
      <c r="P49" s="25">
        <f t="shared" si="7"/>
        <v>448.41176470588238</v>
      </c>
    </row>
    <row r="50" spans="1:16" customFormat="1" x14ac:dyDescent="0.35">
      <c r="A50" s="1"/>
      <c r="B50" s="17">
        <v>8</v>
      </c>
      <c r="C50" s="27">
        <v>33167</v>
      </c>
      <c r="D50" s="71">
        <v>10691</v>
      </c>
      <c r="E50" s="33">
        <f t="shared" si="3"/>
        <v>22476</v>
      </c>
      <c r="F50" s="42">
        <f t="shared" si="1"/>
        <v>2.1023290618277057</v>
      </c>
      <c r="G50" s="6">
        <v>18425</v>
      </c>
      <c r="H50" s="6">
        <v>683</v>
      </c>
      <c r="I50" s="25">
        <f t="shared" si="4"/>
        <v>15.653001464128844</v>
      </c>
      <c r="J50" s="6">
        <v>84</v>
      </c>
      <c r="K50" s="25">
        <f t="shared" si="5"/>
        <v>127.27380952380952</v>
      </c>
      <c r="L50" s="16">
        <v>44</v>
      </c>
      <c r="M50" s="25">
        <f t="shared" si="6"/>
        <v>242.97727272727272</v>
      </c>
      <c r="N50" s="16">
        <v>13</v>
      </c>
      <c r="O50" s="69">
        <f t="shared" si="2"/>
        <v>2551.3076923076924</v>
      </c>
      <c r="P50" s="25">
        <f t="shared" si="7"/>
        <v>822.38461538461536</v>
      </c>
    </row>
    <row r="51" spans="1:16" customFormat="1" x14ac:dyDescent="0.35">
      <c r="A51" s="1"/>
      <c r="B51" s="17">
        <v>9</v>
      </c>
      <c r="C51" s="27">
        <v>26556</v>
      </c>
      <c r="D51" s="71">
        <v>7554</v>
      </c>
      <c r="E51" s="33">
        <f t="shared" si="3"/>
        <v>19002</v>
      </c>
      <c r="F51" s="42">
        <f t="shared" si="1"/>
        <v>2.5154884829229549</v>
      </c>
      <c r="G51" s="6">
        <v>19449</v>
      </c>
      <c r="H51" s="6">
        <v>786</v>
      </c>
      <c r="I51" s="25">
        <f t="shared" si="4"/>
        <v>9.6106870229007626</v>
      </c>
      <c r="J51" s="6">
        <v>118</v>
      </c>
      <c r="K51" s="25">
        <f t="shared" si="5"/>
        <v>64.016949152542367</v>
      </c>
      <c r="L51" s="16">
        <v>31</v>
      </c>
      <c r="M51" s="25">
        <f t="shared" si="6"/>
        <v>243.67741935483872</v>
      </c>
      <c r="N51" s="16">
        <v>22</v>
      </c>
      <c r="O51" s="69">
        <f t="shared" si="2"/>
        <v>1207.090909090909</v>
      </c>
      <c r="P51" s="25">
        <f t="shared" si="7"/>
        <v>343.36363636363637</v>
      </c>
    </row>
    <row r="52" spans="1:16" customFormat="1" x14ac:dyDescent="0.35">
      <c r="A52" s="1"/>
      <c r="B52" s="17">
        <v>10</v>
      </c>
      <c r="C52" s="27">
        <v>57259</v>
      </c>
      <c r="D52" s="71">
        <v>7088</v>
      </c>
      <c r="E52" s="33">
        <f t="shared" si="3"/>
        <v>50171</v>
      </c>
      <c r="F52" s="42">
        <f t="shared" si="1"/>
        <v>7.0783013544018063</v>
      </c>
      <c r="G52" s="6">
        <v>17000</v>
      </c>
      <c r="H52" s="6">
        <v>705</v>
      </c>
      <c r="I52" s="25">
        <f t="shared" si="4"/>
        <v>10.053900709219858</v>
      </c>
      <c r="J52" s="6">
        <v>85</v>
      </c>
      <c r="K52" s="25">
        <f t="shared" si="5"/>
        <v>83.388235294117649</v>
      </c>
      <c r="L52" s="16">
        <v>50</v>
      </c>
      <c r="M52" s="25">
        <f t="shared" si="6"/>
        <v>141.76</v>
      </c>
      <c r="N52" s="16">
        <v>17</v>
      </c>
      <c r="O52" s="69">
        <f t="shared" si="2"/>
        <v>3368.1764705882351</v>
      </c>
      <c r="P52" s="25">
        <f t="shared" si="7"/>
        <v>416.94117647058823</v>
      </c>
    </row>
    <row r="53" spans="1:16" customFormat="1" x14ac:dyDescent="0.35">
      <c r="A53" s="1"/>
      <c r="B53" s="17">
        <v>11</v>
      </c>
      <c r="C53" s="27">
        <v>29590</v>
      </c>
      <c r="D53" s="71">
        <v>12962</v>
      </c>
      <c r="E53" s="33">
        <f t="shared" si="3"/>
        <v>16628</v>
      </c>
      <c r="F53" s="42">
        <f t="shared" si="1"/>
        <v>1.2828267242709459</v>
      </c>
      <c r="G53" s="6">
        <v>20402</v>
      </c>
      <c r="H53" s="6">
        <v>622</v>
      </c>
      <c r="I53" s="25">
        <f t="shared" si="4"/>
        <v>20.839228295819936</v>
      </c>
      <c r="J53" s="6">
        <v>102</v>
      </c>
      <c r="K53" s="25">
        <f t="shared" si="5"/>
        <v>127.07843137254902</v>
      </c>
      <c r="L53" s="16">
        <v>31</v>
      </c>
      <c r="M53" s="25">
        <f t="shared" si="6"/>
        <v>418.12903225806451</v>
      </c>
      <c r="N53" s="16">
        <v>19</v>
      </c>
      <c r="O53" s="69">
        <f t="shared" si="2"/>
        <v>1557.3684210526317</v>
      </c>
      <c r="P53" s="25">
        <f t="shared" si="7"/>
        <v>682.21052631578948</v>
      </c>
    </row>
    <row r="54" spans="1:16" customFormat="1" x14ac:dyDescent="0.35">
      <c r="A54" s="1"/>
      <c r="B54" s="17">
        <v>12</v>
      </c>
      <c r="C54" s="27">
        <v>31296</v>
      </c>
      <c r="D54" s="71">
        <v>9951</v>
      </c>
      <c r="E54" s="33">
        <f t="shared" si="3"/>
        <v>21345</v>
      </c>
      <c r="F54" s="42">
        <f t="shared" si="1"/>
        <v>2.1450105517033462</v>
      </c>
      <c r="G54" s="6">
        <v>20174</v>
      </c>
      <c r="H54" s="6">
        <v>643</v>
      </c>
      <c r="I54" s="25">
        <f t="shared" si="4"/>
        <v>15.475894245723172</v>
      </c>
      <c r="J54" s="6">
        <v>105</v>
      </c>
      <c r="K54" s="25">
        <f t="shared" si="5"/>
        <v>94.771428571428572</v>
      </c>
      <c r="L54" s="16">
        <v>34</v>
      </c>
      <c r="M54" s="25">
        <f t="shared" si="6"/>
        <v>292.6764705882353</v>
      </c>
      <c r="N54" s="16">
        <v>14</v>
      </c>
      <c r="O54" s="69">
        <f t="shared" si="2"/>
        <v>2235.4285714285716</v>
      </c>
      <c r="P54" s="25">
        <f t="shared" si="7"/>
        <v>710.78571428571433</v>
      </c>
    </row>
    <row r="55" spans="1:16" customFormat="1" x14ac:dyDescent="0.35">
      <c r="A55" s="1"/>
      <c r="B55" s="17">
        <v>13</v>
      </c>
      <c r="C55" s="27">
        <v>42289</v>
      </c>
      <c r="D55" s="71">
        <v>13255</v>
      </c>
      <c r="E55" s="33">
        <f t="shared" si="3"/>
        <v>29034</v>
      </c>
      <c r="F55" s="42">
        <f t="shared" si="1"/>
        <v>2.1904187099207846</v>
      </c>
      <c r="G55" s="6">
        <v>19600</v>
      </c>
      <c r="H55" s="6">
        <v>685</v>
      </c>
      <c r="I55" s="25">
        <f t="shared" si="4"/>
        <v>19.350364963503651</v>
      </c>
      <c r="J55" s="6">
        <v>86</v>
      </c>
      <c r="K55" s="25">
        <f t="shared" si="5"/>
        <v>154.12790697674419</v>
      </c>
      <c r="L55" s="16">
        <v>45</v>
      </c>
      <c r="M55" s="25">
        <f t="shared" si="6"/>
        <v>294.55555555555554</v>
      </c>
      <c r="N55" s="16">
        <v>16</v>
      </c>
      <c r="O55" s="69">
        <f t="shared" si="2"/>
        <v>2643.0625</v>
      </c>
      <c r="P55" s="25">
        <f t="shared" si="7"/>
        <v>828.4375</v>
      </c>
    </row>
    <row r="56" spans="1:16" customFormat="1" x14ac:dyDescent="0.35">
      <c r="A56" s="1"/>
      <c r="B56" s="17">
        <v>14</v>
      </c>
      <c r="C56" s="27">
        <v>55142</v>
      </c>
      <c r="D56" s="71">
        <v>8747</v>
      </c>
      <c r="E56" s="33">
        <f t="shared" si="3"/>
        <v>46395</v>
      </c>
      <c r="F56" s="42">
        <f t="shared" si="1"/>
        <v>5.3041042643191956</v>
      </c>
      <c r="G56" s="6">
        <v>15951</v>
      </c>
      <c r="H56" s="6">
        <v>608</v>
      </c>
      <c r="I56" s="25">
        <f t="shared" si="4"/>
        <v>14.386513157894736</v>
      </c>
      <c r="J56" s="6">
        <v>101</v>
      </c>
      <c r="K56" s="25">
        <f t="shared" si="5"/>
        <v>86.603960396039611</v>
      </c>
      <c r="L56" s="16">
        <v>32</v>
      </c>
      <c r="M56" s="25">
        <f t="shared" si="6"/>
        <v>273.34375</v>
      </c>
      <c r="N56" s="16">
        <v>17</v>
      </c>
      <c r="O56" s="69">
        <f t="shared" si="2"/>
        <v>3243.6470588235293</v>
      </c>
      <c r="P56" s="25">
        <f t="shared" si="7"/>
        <v>514.52941176470586</v>
      </c>
    </row>
    <row r="57" spans="1:16" customFormat="1" x14ac:dyDescent="0.35">
      <c r="A57" s="1"/>
      <c r="B57" s="17">
        <v>15</v>
      </c>
      <c r="C57" s="27">
        <v>28399</v>
      </c>
      <c r="D57" s="71">
        <v>13577</v>
      </c>
      <c r="E57" s="33">
        <f t="shared" si="3"/>
        <v>14822</v>
      </c>
      <c r="F57" s="42">
        <f t="shared" si="1"/>
        <v>1.0916991971716874</v>
      </c>
      <c r="G57" s="6">
        <v>15392</v>
      </c>
      <c r="H57" s="6">
        <v>594</v>
      </c>
      <c r="I57" s="25">
        <f t="shared" si="4"/>
        <v>22.856902356902356</v>
      </c>
      <c r="J57" s="6">
        <v>101</v>
      </c>
      <c r="K57" s="25">
        <f t="shared" si="5"/>
        <v>134.42574257425741</v>
      </c>
      <c r="L57" s="16">
        <v>48</v>
      </c>
      <c r="M57" s="25">
        <f t="shared" si="6"/>
        <v>282.85416666666669</v>
      </c>
      <c r="N57" s="16">
        <v>22</v>
      </c>
      <c r="O57" s="69">
        <f t="shared" si="2"/>
        <v>1290.8636363636363</v>
      </c>
      <c r="P57" s="25">
        <f t="shared" si="7"/>
        <v>617.13636363636363</v>
      </c>
    </row>
    <row r="58" spans="1:16" customFormat="1" x14ac:dyDescent="0.35">
      <c r="A58" s="1"/>
      <c r="B58" s="17">
        <v>16</v>
      </c>
      <c r="C58" s="27">
        <v>32875</v>
      </c>
      <c r="D58" s="71">
        <v>8138</v>
      </c>
      <c r="E58" s="33">
        <f t="shared" si="3"/>
        <v>24737</v>
      </c>
      <c r="F58" s="42">
        <f t="shared" si="1"/>
        <v>3.0396903416072747</v>
      </c>
      <c r="G58" s="6">
        <v>15180</v>
      </c>
      <c r="H58" s="6">
        <v>612</v>
      </c>
      <c r="I58" s="25">
        <f t="shared" si="4"/>
        <v>13.297385620915033</v>
      </c>
      <c r="J58" s="6">
        <v>94</v>
      </c>
      <c r="K58" s="25">
        <f t="shared" si="5"/>
        <v>86.574468085106389</v>
      </c>
      <c r="L58" s="16">
        <v>44</v>
      </c>
      <c r="M58" s="25">
        <f t="shared" si="6"/>
        <v>184.95454545454547</v>
      </c>
      <c r="N58" s="16">
        <v>18</v>
      </c>
      <c r="O58" s="69">
        <f t="shared" si="2"/>
        <v>1826.3888888888889</v>
      </c>
      <c r="P58" s="25">
        <f t="shared" si="7"/>
        <v>452.11111111111109</v>
      </c>
    </row>
    <row r="59" spans="1:16" customFormat="1" x14ac:dyDescent="0.35">
      <c r="A59" s="1"/>
      <c r="B59" s="17">
        <v>17</v>
      </c>
      <c r="C59" s="27">
        <v>42449</v>
      </c>
      <c r="D59" s="71">
        <v>8350</v>
      </c>
      <c r="E59" s="33">
        <f t="shared" si="3"/>
        <v>34099</v>
      </c>
      <c r="F59" s="42">
        <f t="shared" si="1"/>
        <v>4.0837125748502991</v>
      </c>
      <c r="G59" s="6">
        <v>19533</v>
      </c>
      <c r="H59" s="6">
        <v>730</v>
      </c>
      <c r="I59" s="25">
        <f t="shared" si="4"/>
        <v>11.438356164383562</v>
      </c>
      <c r="J59" s="6">
        <v>108</v>
      </c>
      <c r="K59" s="25">
        <f t="shared" si="5"/>
        <v>77.31481481481481</v>
      </c>
      <c r="L59" s="16">
        <v>31</v>
      </c>
      <c r="M59" s="25">
        <f t="shared" si="6"/>
        <v>269.35483870967744</v>
      </c>
      <c r="N59" s="16">
        <v>17</v>
      </c>
      <c r="O59" s="69">
        <f t="shared" si="2"/>
        <v>2497</v>
      </c>
      <c r="P59" s="25">
        <f t="shared" si="7"/>
        <v>491.1764705882353</v>
      </c>
    </row>
    <row r="60" spans="1:16" customFormat="1" x14ac:dyDescent="0.35">
      <c r="A60" s="1"/>
      <c r="B60" s="17">
        <v>18</v>
      </c>
      <c r="C60" s="27">
        <v>37459</v>
      </c>
      <c r="D60" s="71">
        <v>13698</v>
      </c>
      <c r="E60" s="33">
        <f t="shared" si="3"/>
        <v>23761</v>
      </c>
      <c r="F60" s="42">
        <f t="shared" si="1"/>
        <v>1.7346327931084831</v>
      </c>
      <c r="G60" s="6">
        <v>21375</v>
      </c>
      <c r="H60" s="6">
        <v>668</v>
      </c>
      <c r="I60" s="25">
        <f t="shared" si="4"/>
        <v>20.505988023952096</v>
      </c>
      <c r="J60" s="6">
        <v>95</v>
      </c>
      <c r="K60" s="25">
        <f t="shared" si="5"/>
        <v>144.18947368421053</v>
      </c>
      <c r="L60" s="16">
        <v>40</v>
      </c>
      <c r="M60" s="25">
        <f t="shared" si="6"/>
        <v>342.45</v>
      </c>
      <c r="N60" s="16">
        <v>19</v>
      </c>
      <c r="O60" s="69">
        <f t="shared" si="2"/>
        <v>1971.5263157894738</v>
      </c>
      <c r="P60" s="25">
        <f t="shared" si="7"/>
        <v>720.9473684210526</v>
      </c>
    </row>
    <row r="61" spans="1:16" customFormat="1" x14ac:dyDescent="0.35">
      <c r="A61" s="1"/>
      <c r="B61" s="17">
        <v>19</v>
      </c>
      <c r="C61" s="27">
        <v>33290</v>
      </c>
      <c r="D61" s="71">
        <v>8494</v>
      </c>
      <c r="E61" s="33">
        <f t="shared" si="3"/>
        <v>24796</v>
      </c>
      <c r="F61" s="42">
        <f t="shared" si="1"/>
        <v>2.9192371085472097</v>
      </c>
      <c r="G61" s="6">
        <v>20225</v>
      </c>
      <c r="H61" s="6">
        <v>752</v>
      </c>
      <c r="I61" s="25">
        <f t="shared" si="4"/>
        <v>11.295212765957446</v>
      </c>
      <c r="J61" s="6">
        <v>86</v>
      </c>
      <c r="K61" s="25">
        <f t="shared" si="5"/>
        <v>98.767441860465112</v>
      </c>
      <c r="L61" s="16">
        <v>49</v>
      </c>
      <c r="M61" s="25">
        <f t="shared" si="6"/>
        <v>173.34693877551021</v>
      </c>
      <c r="N61" s="16">
        <v>13</v>
      </c>
      <c r="O61" s="69">
        <f t="shared" si="2"/>
        <v>2560.7692307692309</v>
      </c>
      <c r="P61" s="25">
        <f t="shared" si="7"/>
        <v>653.38461538461536</v>
      </c>
    </row>
    <row r="62" spans="1:16" customFormat="1" x14ac:dyDescent="0.35">
      <c r="A62" s="1"/>
      <c r="B62" s="17">
        <v>20</v>
      </c>
      <c r="C62" s="27">
        <v>50612</v>
      </c>
      <c r="D62" s="71">
        <v>12898</v>
      </c>
      <c r="E62" s="33">
        <f t="shared" si="3"/>
        <v>37714</v>
      </c>
      <c r="F62" s="42">
        <f t="shared" si="1"/>
        <v>2.9240192277872539</v>
      </c>
      <c r="G62" s="6">
        <v>14903</v>
      </c>
      <c r="H62" s="6">
        <v>680</v>
      </c>
      <c r="I62" s="25">
        <f t="shared" si="4"/>
        <v>18.96764705882353</v>
      </c>
      <c r="J62" s="6">
        <v>97</v>
      </c>
      <c r="K62" s="25">
        <f t="shared" si="5"/>
        <v>132.96907216494844</v>
      </c>
      <c r="L62" s="16">
        <v>45</v>
      </c>
      <c r="M62" s="25">
        <f t="shared" si="6"/>
        <v>286.62222222222221</v>
      </c>
      <c r="N62" s="16">
        <v>20</v>
      </c>
      <c r="O62" s="69">
        <f t="shared" si="2"/>
        <v>2530.6</v>
      </c>
      <c r="P62" s="25">
        <f t="shared" si="7"/>
        <v>644.9</v>
      </c>
    </row>
    <row r="63" spans="1:16" customFormat="1" x14ac:dyDescent="0.35">
      <c r="A63" s="1"/>
      <c r="B63" s="17">
        <v>21</v>
      </c>
      <c r="C63" s="27">
        <v>45596</v>
      </c>
      <c r="D63" s="71">
        <v>12129</v>
      </c>
      <c r="E63" s="33">
        <f t="shared" si="3"/>
        <v>33467</v>
      </c>
      <c r="F63" s="42">
        <f t="shared" si="1"/>
        <v>2.7592546788688268</v>
      </c>
      <c r="G63" s="6">
        <v>17533</v>
      </c>
      <c r="H63" s="6">
        <v>658</v>
      </c>
      <c r="I63" s="25">
        <f t="shared" si="4"/>
        <v>18.433130699088146</v>
      </c>
      <c r="J63" s="6">
        <v>118</v>
      </c>
      <c r="K63" s="25">
        <f t="shared" si="5"/>
        <v>102.78813559322033</v>
      </c>
      <c r="L63" s="16">
        <v>32</v>
      </c>
      <c r="M63" s="25">
        <f t="shared" si="6"/>
        <v>379.03125</v>
      </c>
      <c r="N63" s="16">
        <v>19</v>
      </c>
      <c r="O63" s="69">
        <f t="shared" si="2"/>
        <v>2399.7894736842104</v>
      </c>
      <c r="P63" s="25">
        <f t="shared" si="7"/>
        <v>638.36842105263156</v>
      </c>
    </row>
    <row r="64" spans="1:16" customFormat="1" x14ac:dyDescent="0.35">
      <c r="A64" s="1"/>
      <c r="B64" s="17">
        <v>22</v>
      </c>
      <c r="C64" s="27">
        <v>43240</v>
      </c>
      <c r="D64" s="71">
        <v>9633</v>
      </c>
      <c r="E64" s="33">
        <f t="shared" si="3"/>
        <v>33607</v>
      </c>
      <c r="F64" s="42">
        <f t="shared" si="1"/>
        <v>3.4887366344856225</v>
      </c>
      <c r="G64" s="6">
        <v>20465</v>
      </c>
      <c r="H64" s="6">
        <v>658</v>
      </c>
      <c r="I64" s="25">
        <f t="shared" si="4"/>
        <v>14.639817629179332</v>
      </c>
      <c r="J64" s="6">
        <v>101</v>
      </c>
      <c r="K64" s="25">
        <f t="shared" si="5"/>
        <v>95.376237623762378</v>
      </c>
      <c r="L64" s="16">
        <v>39</v>
      </c>
      <c r="M64" s="25">
        <f t="shared" si="6"/>
        <v>247</v>
      </c>
      <c r="N64" s="16">
        <v>20</v>
      </c>
      <c r="O64" s="69">
        <f t="shared" si="2"/>
        <v>2162</v>
      </c>
      <c r="P64" s="25">
        <f t="shared" si="7"/>
        <v>481.65</v>
      </c>
    </row>
    <row r="65" spans="1:16" customFormat="1" x14ac:dyDescent="0.35">
      <c r="A65" s="1"/>
      <c r="B65" s="17">
        <v>23</v>
      </c>
      <c r="C65" s="27">
        <v>38546</v>
      </c>
      <c r="D65" s="71">
        <v>12892</v>
      </c>
      <c r="E65" s="33">
        <f t="shared" si="3"/>
        <v>25654</v>
      </c>
      <c r="F65" s="42">
        <f t="shared" si="1"/>
        <v>1.9899162271175923</v>
      </c>
      <c r="G65" s="6">
        <v>20366</v>
      </c>
      <c r="H65" s="6">
        <v>816</v>
      </c>
      <c r="I65" s="25">
        <f t="shared" si="4"/>
        <v>15.799019607843137</v>
      </c>
      <c r="J65" s="6">
        <v>102</v>
      </c>
      <c r="K65" s="25">
        <f t="shared" si="5"/>
        <v>126.3921568627451</v>
      </c>
      <c r="L65" s="16">
        <v>34</v>
      </c>
      <c r="M65" s="25">
        <f t="shared" si="6"/>
        <v>379.1764705882353</v>
      </c>
      <c r="N65" s="16">
        <v>21</v>
      </c>
      <c r="O65" s="69">
        <f t="shared" si="2"/>
        <v>1835.5238095238096</v>
      </c>
      <c r="P65" s="25">
        <f t="shared" si="7"/>
        <v>613.90476190476193</v>
      </c>
    </row>
    <row r="66" spans="1:16" customFormat="1" x14ac:dyDescent="0.35">
      <c r="A66" s="1"/>
      <c r="B66" s="17">
        <v>24</v>
      </c>
      <c r="C66" s="27">
        <v>41052</v>
      </c>
      <c r="D66" s="71">
        <v>7746</v>
      </c>
      <c r="E66" s="33">
        <f t="shared" si="3"/>
        <v>33306</v>
      </c>
      <c r="F66" s="42">
        <f t="shared" si="1"/>
        <v>4.2997676219984511</v>
      </c>
      <c r="G66" s="6">
        <v>17090</v>
      </c>
      <c r="H66" s="6">
        <v>618</v>
      </c>
      <c r="I66" s="25">
        <f t="shared" si="4"/>
        <v>12.533980582524272</v>
      </c>
      <c r="J66" s="6">
        <v>103</v>
      </c>
      <c r="K66" s="25">
        <f t="shared" si="5"/>
        <v>75.203883495145632</v>
      </c>
      <c r="L66" s="16">
        <v>46</v>
      </c>
      <c r="M66" s="25">
        <f t="shared" si="6"/>
        <v>168.39130434782609</v>
      </c>
      <c r="N66" s="16">
        <v>21</v>
      </c>
      <c r="O66" s="69">
        <f t="shared" si="2"/>
        <v>1954.8571428571429</v>
      </c>
      <c r="P66" s="25">
        <f t="shared" si="7"/>
        <v>368.85714285714283</v>
      </c>
    </row>
    <row r="67" spans="1:16" customFormat="1" x14ac:dyDescent="0.35">
      <c r="A67" s="1"/>
      <c r="B67" s="17">
        <v>25</v>
      </c>
      <c r="C67" s="27">
        <v>40747</v>
      </c>
      <c r="D67" s="71">
        <v>12866</v>
      </c>
      <c r="E67" s="33">
        <f t="shared" si="3"/>
        <v>27881</v>
      </c>
      <c r="F67" s="42">
        <f t="shared" si="1"/>
        <v>2.1670293797606095</v>
      </c>
      <c r="G67" s="6">
        <v>17109</v>
      </c>
      <c r="H67" s="6">
        <v>675</v>
      </c>
      <c r="I67" s="25">
        <f t="shared" si="4"/>
        <v>19.060740740740741</v>
      </c>
      <c r="J67" s="6">
        <v>118</v>
      </c>
      <c r="K67" s="25">
        <f t="shared" si="5"/>
        <v>109.03389830508475</v>
      </c>
      <c r="L67" s="16">
        <v>35</v>
      </c>
      <c r="M67" s="25">
        <f t="shared" si="6"/>
        <v>367.6</v>
      </c>
      <c r="N67" s="16">
        <v>13</v>
      </c>
      <c r="O67" s="69">
        <f t="shared" si="2"/>
        <v>3134.3846153846152</v>
      </c>
      <c r="P67" s="25">
        <f t="shared" si="7"/>
        <v>989.69230769230774</v>
      </c>
    </row>
    <row r="68" spans="1:16" customFormat="1" x14ac:dyDescent="0.35">
      <c r="A68" s="1"/>
      <c r="B68" s="17">
        <v>26</v>
      </c>
      <c r="C68" s="27">
        <v>31348</v>
      </c>
      <c r="D68" s="71">
        <v>8883</v>
      </c>
      <c r="E68" s="33">
        <f t="shared" si="3"/>
        <v>22465</v>
      </c>
      <c r="F68" s="42">
        <f t="shared" si="1"/>
        <v>2.5289879545198692</v>
      </c>
      <c r="G68" s="6">
        <v>16168</v>
      </c>
      <c r="H68" s="6">
        <v>680</v>
      </c>
      <c r="I68" s="25">
        <f t="shared" si="4"/>
        <v>13.063235294117646</v>
      </c>
      <c r="J68" s="6">
        <v>113</v>
      </c>
      <c r="K68" s="25">
        <f t="shared" si="5"/>
        <v>78.610619469026545</v>
      </c>
      <c r="L68" s="16">
        <v>31</v>
      </c>
      <c r="M68" s="25">
        <f t="shared" si="6"/>
        <v>286.54838709677421</v>
      </c>
      <c r="N68" s="16">
        <v>20</v>
      </c>
      <c r="O68" s="69">
        <f t="shared" si="2"/>
        <v>1567.4</v>
      </c>
      <c r="P68" s="25">
        <f t="shared" si="7"/>
        <v>444.15</v>
      </c>
    </row>
    <row r="69" spans="1:16" customFormat="1" x14ac:dyDescent="0.35">
      <c r="A69" s="1"/>
      <c r="B69" s="17">
        <v>27</v>
      </c>
      <c r="C69" s="27">
        <v>40114</v>
      </c>
      <c r="D69" s="71">
        <v>14117</v>
      </c>
      <c r="E69" s="33">
        <f t="shared" si="3"/>
        <v>25997</v>
      </c>
      <c r="F69" s="42">
        <f t="shared" si="1"/>
        <v>1.8415385705178153</v>
      </c>
      <c r="G69" s="6">
        <v>14837</v>
      </c>
      <c r="H69" s="6">
        <v>788</v>
      </c>
      <c r="I69" s="25">
        <f t="shared" si="4"/>
        <v>17.914974619289339</v>
      </c>
      <c r="J69" s="6">
        <v>95</v>
      </c>
      <c r="K69" s="25">
        <f t="shared" si="5"/>
        <v>148.6</v>
      </c>
      <c r="L69" s="16">
        <v>45</v>
      </c>
      <c r="M69" s="25">
        <f t="shared" si="6"/>
        <v>313.71111111111111</v>
      </c>
      <c r="N69" s="16">
        <v>16</v>
      </c>
      <c r="O69" s="69">
        <f t="shared" si="2"/>
        <v>2507.125</v>
      </c>
      <c r="P69" s="25">
        <f t="shared" si="7"/>
        <v>882.3125</v>
      </c>
    </row>
    <row r="70" spans="1:16" customFormat="1" x14ac:dyDescent="0.35">
      <c r="A70" s="1"/>
      <c r="B70" s="17">
        <v>28</v>
      </c>
      <c r="C70" s="27">
        <v>31578</v>
      </c>
      <c r="D70" s="71">
        <v>11336</v>
      </c>
      <c r="E70" s="33">
        <f t="shared" si="3"/>
        <v>20242</v>
      </c>
      <c r="F70" s="42">
        <f t="shared" si="1"/>
        <v>1.7856386732533522</v>
      </c>
      <c r="G70" s="6">
        <v>19796</v>
      </c>
      <c r="H70" s="6">
        <v>614</v>
      </c>
      <c r="I70" s="25">
        <f t="shared" si="4"/>
        <v>18.462540716612377</v>
      </c>
      <c r="J70" s="6">
        <v>93</v>
      </c>
      <c r="K70" s="25">
        <f t="shared" si="5"/>
        <v>121.89247311827957</v>
      </c>
      <c r="L70" s="16">
        <v>51</v>
      </c>
      <c r="M70" s="25">
        <f t="shared" si="6"/>
        <v>222.27450980392157</v>
      </c>
      <c r="N70" s="16">
        <v>19</v>
      </c>
      <c r="O70" s="69">
        <f t="shared" si="2"/>
        <v>1662</v>
      </c>
      <c r="P70" s="25">
        <f t="shared" si="7"/>
        <v>596.63157894736844</v>
      </c>
    </row>
    <row r="71" spans="1:16" customFormat="1" x14ac:dyDescent="0.35">
      <c r="A71" s="1"/>
      <c r="B71" s="17">
        <v>29</v>
      </c>
      <c r="C71" s="27">
        <v>30686</v>
      </c>
      <c r="D71" s="71">
        <v>6854</v>
      </c>
      <c r="E71" s="33">
        <f t="shared" si="3"/>
        <v>23832</v>
      </c>
      <c r="F71" s="42">
        <f t="shared" si="1"/>
        <v>3.4770936679311353</v>
      </c>
      <c r="G71" s="6">
        <v>20803</v>
      </c>
      <c r="H71" s="6">
        <v>685</v>
      </c>
      <c r="I71" s="25">
        <f t="shared" si="4"/>
        <v>10.005839416058395</v>
      </c>
      <c r="J71" s="6">
        <v>94</v>
      </c>
      <c r="K71" s="25">
        <f t="shared" si="5"/>
        <v>72.914893617021278</v>
      </c>
      <c r="L71" s="16">
        <v>51</v>
      </c>
      <c r="M71" s="25">
        <f t="shared" si="6"/>
        <v>134.39215686274511</v>
      </c>
      <c r="N71" s="16">
        <v>16</v>
      </c>
      <c r="O71" s="69">
        <f t="shared" si="2"/>
        <v>1917.875</v>
      </c>
      <c r="P71" s="25">
        <f t="shared" si="7"/>
        <v>428.375</v>
      </c>
    </row>
    <row r="72" spans="1:16" customFormat="1" x14ac:dyDescent="0.35">
      <c r="A72" s="1"/>
      <c r="B72" s="17">
        <v>30</v>
      </c>
      <c r="C72" s="27">
        <v>39323</v>
      </c>
      <c r="D72" s="71">
        <v>9616</v>
      </c>
      <c r="E72" s="33">
        <f>IFERROR(C72-D72,"")</f>
        <v>29707</v>
      </c>
      <c r="F72" s="42">
        <f t="shared" si="1"/>
        <v>3.0893302828618969</v>
      </c>
      <c r="G72" s="6">
        <v>20767</v>
      </c>
      <c r="H72" s="6">
        <v>667</v>
      </c>
      <c r="I72" s="25">
        <f t="shared" si="4"/>
        <v>14.416791604197901</v>
      </c>
      <c r="J72" s="6">
        <v>93</v>
      </c>
      <c r="K72" s="25">
        <f t="shared" si="5"/>
        <v>103.39784946236558</v>
      </c>
      <c r="L72" s="16">
        <v>41</v>
      </c>
      <c r="M72" s="25">
        <f t="shared" si="6"/>
        <v>234.53658536585365</v>
      </c>
      <c r="N72" s="16">
        <v>20</v>
      </c>
      <c r="O72" s="69">
        <f t="shared" si="2"/>
        <v>1966.15</v>
      </c>
      <c r="P72" s="25">
        <f t="shared" si="7"/>
        <v>480.8</v>
      </c>
    </row>
    <row r="73" spans="1:16" customFormat="1" x14ac:dyDescent="0.35">
      <c r="A73" s="1"/>
      <c r="B73" s="17">
        <v>31</v>
      </c>
      <c r="C73" s="27">
        <v>46688</v>
      </c>
      <c r="D73" s="71">
        <v>9072</v>
      </c>
      <c r="E73" s="33">
        <f t="shared" si="0"/>
        <v>37616</v>
      </c>
      <c r="F73" s="42">
        <f t="shared" si="1"/>
        <v>4.1463844797178133</v>
      </c>
      <c r="G73" s="6">
        <v>21225</v>
      </c>
      <c r="H73" s="6">
        <v>660</v>
      </c>
      <c r="I73" s="25">
        <f t="shared" ref="I73:I94" si="8">IFERROR(D73/H73,"")</f>
        <v>13.745454545454546</v>
      </c>
      <c r="J73" s="6">
        <v>122</v>
      </c>
      <c r="K73" s="25">
        <f t="shared" ref="K73:K94" si="9">IFERROR(D73/J73,"")</f>
        <v>74.360655737704917</v>
      </c>
      <c r="L73" s="16">
        <v>39</v>
      </c>
      <c r="M73" s="25">
        <f t="shared" ref="M73:M94" si="10">IFERROR(D73/L73,"")</f>
        <v>232.61538461538461</v>
      </c>
      <c r="N73" s="16">
        <v>15</v>
      </c>
      <c r="O73" s="69">
        <f t="shared" si="2"/>
        <v>3112.5333333333333</v>
      </c>
      <c r="P73" s="25">
        <f t="shared" ref="P73:P94" si="11">IFERROR(D73/N73,"")</f>
        <v>604.79999999999995</v>
      </c>
    </row>
    <row r="74" spans="1:16" customFormat="1" x14ac:dyDescent="0.35">
      <c r="A74" s="1"/>
      <c r="B74" s="17">
        <v>32</v>
      </c>
      <c r="C74" s="27">
        <v>52649</v>
      </c>
      <c r="D74" s="71">
        <v>10168</v>
      </c>
      <c r="E74" s="33">
        <f t="shared" si="0"/>
        <v>42481</v>
      </c>
      <c r="F74" s="42">
        <f t="shared" si="1"/>
        <v>4.1779110936270651</v>
      </c>
      <c r="G74" s="6">
        <v>17136</v>
      </c>
      <c r="H74" s="6">
        <v>655</v>
      </c>
      <c r="I74" s="25">
        <f t="shared" si="8"/>
        <v>15.523664122137404</v>
      </c>
      <c r="J74" s="6">
        <v>89</v>
      </c>
      <c r="K74" s="25">
        <f t="shared" si="9"/>
        <v>114.24719101123596</v>
      </c>
      <c r="L74" s="16">
        <v>33</v>
      </c>
      <c r="M74" s="25">
        <f t="shared" si="10"/>
        <v>308.12121212121212</v>
      </c>
      <c r="N74" s="16">
        <v>22</v>
      </c>
      <c r="O74" s="69">
        <f t="shared" si="2"/>
        <v>2393.1363636363635</v>
      </c>
      <c r="P74" s="25">
        <f t="shared" si="11"/>
        <v>462.18181818181819</v>
      </c>
    </row>
    <row r="75" spans="1:16" customFormat="1" x14ac:dyDescent="0.35">
      <c r="A75" s="1"/>
      <c r="B75" s="17">
        <v>33</v>
      </c>
      <c r="C75" s="27">
        <v>44043</v>
      </c>
      <c r="D75" s="71">
        <v>8780</v>
      </c>
      <c r="E75" s="33">
        <f t="shared" si="0"/>
        <v>35263</v>
      </c>
      <c r="F75" s="42">
        <f t="shared" si="1"/>
        <v>4.0162870159453306</v>
      </c>
      <c r="G75" s="6">
        <v>18225</v>
      </c>
      <c r="H75" s="6">
        <v>734</v>
      </c>
      <c r="I75" s="25">
        <f t="shared" si="8"/>
        <v>11.961852861035423</v>
      </c>
      <c r="J75" s="6">
        <v>99</v>
      </c>
      <c r="K75" s="25">
        <f t="shared" si="9"/>
        <v>88.686868686868692</v>
      </c>
      <c r="L75" s="16">
        <v>47</v>
      </c>
      <c r="M75" s="25">
        <f t="shared" si="10"/>
        <v>186.80851063829786</v>
      </c>
      <c r="N75" s="16">
        <v>17</v>
      </c>
      <c r="O75" s="69">
        <f t="shared" si="2"/>
        <v>2590.7647058823532</v>
      </c>
      <c r="P75" s="25">
        <f t="shared" si="11"/>
        <v>516.47058823529414</v>
      </c>
    </row>
    <row r="76" spans="1:16" customFormat="1" x14ac:dyDescent="0.35">
      <c r="A76" s="1"/>
      <c r="B76" s="17">
        <v>34</v>
      </c>
      <c r="C76" s="27">
        <v>47320</v>
      </c>
      <c r="D76" s="71">
        <v>7131</v>
      </c>
      <c r="E76" s="33">
        <f t="shared" si="0"/>
        <v>40189</v>
      </c>
      <c r="F76" s="42">
        <f t="shared" si="1"/>
        <v>5.6358154536530645</v>
      </c>
      <c r="G76" s="6">
        <v>18425</v>
      </c>
      <c r="H76" s="6">
        <v>683</v>
      </c>
      <c r="I76" s="25">
        <f t="shared" si="8"/>
        <v>10.440702781844802</v>
      </c>
      <c r="J76" s="6">
        <v>84</v>
      </c>
      <c r="K76" s="25">
        <f t="shared" si="9"/>
        <v>84.892857142857139</v>
      </c>
      <c r="L76" s="16">
        <v>44</v>
      </c>
      <c r="M76" s="25">
        <f t="shared" si="10"/>
        <v>162.06818181818181</v>
      </c>
      <c r="N76" s="16">
        <v>13</v>
      </c>
      <c r="O76" s="69">
        <f t="shared" si="2"/>
        <v>3640</v>
      </c>
      <c r="P76" s="25">
        <f t="shared" si="11"/>
        <v>548.53846153846155</v>
      </c>
    </row>
    <row r="77" spans="1:16" customFormat="1" x14ac:dyDescent="0.35">
      <c r="A77" s="1"/>
      <c r="B77" s="17">
        <v>35</v>
      </c>
      <c r="C77" s="27">
        <v>46238</v>
      </c>
      <c r="D77" s="71">
        <v>11629</v>
      </c>
      <c r="E77" s="33">
        <f t="shared" si="0"/>
        <v>34609</v>
      </c>
      <c r="F77" s="42">
        <f t="shared" si="1"/>
        <v>2.976094247140769</v>
      </c>
      <c r="G77" s="6">
        <v>19449</v>
      </c>
      <c r="H77" s="6">
        <v>786</v>
      </c>
      <c r="I77" s="25">
        <f t="shared" si="8"/>
        <v>14.795165394402035</v>
      </c>
      <c r="J77" s="6">
        <v>118</v>
      </c>
      <c r="K77" s="25">
        <f t="shared" si="9"/>
        <v>98.550847457627114</v>
      </c>
      <c r="L77" s="16">
        <v>31</v>
      </c>
      <c r="M77" s="25">
        <f t="shared" si="10"/>
        <v>375.12903225806451</v>
      </c>
      <c r="N77" s="16">
        <v>22</v>
      </c>
      <c r="O77" s="69">
        <f t="shared" si="2"/>
        <v>2101.7272727272725</v>
      </c>
      <c r="P77" s="25">
        <f t="shared" si="11"/>
        <v>528.59090909090912</v>
      </c>
    </row>
    <row r="78" spans="1:16" customFormat="1" x14ac:dyDescent="0.35">
      <c r="A78" s="1"/>
      <c r="B78" s="17">
        <v>36</v>
      </c>
      <c r="C78" s="27">
        <v>32358</v>
      </c>
      <c r="D78" s="71">
        <v>13260</v>
      </c>
      <c r="E78" s="33">
        <f t="shared" si="0"/>
        <v>19098</v>
      </c>
      <c r="F78" s="42">
        <f t="shared" si="1"/>
        <v>1.4402714932126697</v>
      </c>
      <c r="G78" s="6">
        <v>17000</v>
      </c>
      <c r="H78" s="6">
        <v>705</v>
      </c>
      <c r="I78" s="25">
        <f t="shared" si="8"/>
        <v>18.808510638297872</v>
      </c>
      <c r="J78" s="6">
        <v>85</v>
      </c>
      <c r="K78" s="25">
        <f t="shared" si="9"/>
        <v>156</v>
      </c>
      <c r="L78" s="16">
        <v>50</v>
      </c>
      <c r="M78" s="25">
        <f t="shared" si="10"/>
        <v>265.2</v>
      </c>
      <c r="N78" s="16">
        <v>17</v>
      </c>
      <c r="O78" s="69">
        <f t="shared" si="2"/>
        <v>1903.4117647058824</v>
      </c>
      <c r="P78" s="25">
        <f t="shared" si="11"/>
        <v>780</v>
      </c>
    </row>
    <row r="79" spans="1:16" customFormat="1" x14ac:dyDescent="0.35">
      <c r="A79" s="1"/>
      <c r="B79" s="17">
        <v>37</v>
      </c>
      <c r="C79" s="27">
        <v>43060</v>
      </c>
      <c r="D79" s="71">
        <v>8528</v>
      </c>
      <c r="E79" s="33">
        <f t="shared" si="0"/>
        <v>34532</v>
      </c>
      <c r="F79" s="42">
        <f t="shared" si="1"/>
        <v>4.0492495309568479</v>
      </c>
      <c r="G79" s="6">
        <v>20402</v>
      </c>
      <c r="H79" s="6">
        <v>622</v>
      </c>
      <c r="I79" s="25">
        <f t="shared" si="8"/>
        <v>13.710610932475884</v>
      </c>
      <c r="J79" s="6">
        <v>102</v>
      </c>
      <c r="K79" s="25">
        <f t="shared" si="9"/>
        <v>83.607843137254903</v>
      </c>
      <c r="L79" s="16">
        <v>31</v>
      </c>
      <c r="M79" s="25">
        <f t="shared" si="10"/>
        <v>275.09677419354841</v>
      </c>
      <c r="N79" s="16">
        <v>19</v>
      </c>
      <c r="O79" s="69">
        <f t="shared" si="2"/>
        <v>2266.3157894736842</v>
      </c>
      <c r="P79" s="25">
        <f t="shared" si="11"/>
        <v>448.84210526315792</v>
      </c>
    </row>
    <row r="80" spans="1:16" customFormat="1" x14ac:dyDescent="0.35">
      <c r="A80" s="1"/>
      <c r="B80" s="17">
        <v>38</v>
      </c>
      <c r="C80" s="27">
        <v>40792</v>
      </c>
      <c r="D80" s="71">
        <v>11212</v>
      </c>
      <c r="E80" s="33">
        <f t="shared" si="0"/>
        <v>29580</v>
      </c>
      <c r="F80" s="42">
        <f t="shared" si="1"/>
        <v>2.638244737780949</v>
      </c>
      <c r="G80" s="6">
        <v>20174</v>
      </c>
      <c r="H80" s="6">
        <v>643</v>
      </c>
      <c r="I80" s="25">
        <f t="shared" si="8"/>
        <v>17.437013996889579</v>
      </c>
      <c r="J80" s="6">
        <v>105</v>
      </c>
      <c r="K80" s="25">
        <f t="shared" si="9"/>
        <v>106.78095238095239</v>
      </c>
      <c r="L80" s="16">
        <v>34</v>
      </c>
      <c r="M80" s="25">
        <f t="shared" si="10"/>
        <v>329.76470588235293</v>
      </c>
      <c r="N80" s="16">
        <v>14</v>
      </c>
      <c r="O80" s="69">
        <f t="shared" si="2"/>
        <v>2913.7142857142858</v>
      </c>
      <c r="P80" s="25">
        <f t="shared" si="11"/>
        <v>800.85714285714289</v>
      </c>
    </row>
    <row r="81" spans="1:16" customFormat="1" x14ac:dyDescent="0.35">
      <c r="A81" s="1"/>
      <c r="B81" s="17">
        <v>39</v>
      </c>
      <c r="C81" s="27">
        <v>43536</v>
      </c>
      <c r="D81" s="71">
        <v>13868</v>
      </c>
      <c r="E81" s="33">
        <f>IFERROR(C81-D81,"")</f>
        <v>29668</v>
      </c>
      <c r="F81" s="42">
        <f>IFERROR(E81/D81,"")</f>
        <v>2.1393135275454283</v>
      </c>
      <c r="G81" s="6">
        <v>19600</v>
      </c>
      <c r="H81" s="6">
        <v>685</v>
      </c>
      <c r="I81" s="25">
        <f t="shared" si="8"/>
        <v>20.245255474452556</v>
      </c>
      <c r="J81" s="6">
        <v>86</v>
      </c>
      <c r="K81" s="25">
        <f t="shared" si="9"/>
        <v>161.25581395348837</v>
      </c>
      <c r="L81" s="16">
        <v>45</v>
      </c>
      <c r="M81" s="25">
        <f t="shared" si="10"/>
        <v>308.17777777777781</v>
      </c>
      <c r="N81" s="16">
        <v>16</v>
      </c>
      <c r="O81" s="69">
        <f t="shared" si="2"/>
        <v>2721</v>
      </c>
      <c r="P81" s="25">
        <f t="shared" si="11"/>
        <v>866.75</v>
      </c>
    </row>
    <row r="82" spans="1:16" customFormat="1" x14ac:dyDescent="0.35">
      <c r="A82" s="1"/>
      <c r="B82" s="17">
        <v>40</v>
      </c>
      <c r="C82" s="27">
        <v>33376</v>
      </c>
      <c r="D82" s="71">
        <v>14027</v>
      </c>
      <c r="E82" s="33">
        <f t="shared" si="0"/>
        <v>19349</v>
      </c>
      <c r="F82" s="42">
        <f t="shared" si="1"/>
        <v>1.3794111356669281</v>
      </c>
      <c r="G82" s="6">
        <v>15951</v>
      </c>
      <c r="H82" s="6">
        <v>608</v>
      </c>
      <c r="I82" s="25">
        <f t="shared" si="8"/>
        <v>23.070723684210527</v>
      </c>
      <c r="J82" s="6">
        <v>101</v>
      </c>
      <c r="K82" s="25">
        <f t="shared" si="9"/>
        <v>138.88118811881188</v>
      </c>
      <c r="L82" s="16">
        <v>32</v>
      </c>
      <c r="M82" s="25">
        <f t="shared" si="10"/>
        <v>438.34375</v>
      </c>
      <c r="N82" s="16">
        <v>17</v>
      </c>
      <c r="O82" s="69">
        <f t="shared" si="2"/>
        <v>1963.2941176470588</v>
      </c>
      <c r="P82" s="25">
        <f t="shared" si="11"/>
        <v>825.11764705882354</v>
      </c>
    </row>
    <row r="83" spans="1:16" customFormat="1" x14ac:dyDescent="0.35">
      <c r="A83" s="1"/>
      <c r="B83" s="17">
        <v>41</v>
      </c>
      <c r="C83" s="27">
        <v>35087</v>
      </c>
      <c r="D83" s="71">
        <v>8039</v>
      </c>
      <c r="E83" s="33">
        <f t="shared" si="0"/>
        <v>27048</v>
      </c>
      <c r="F83" s="42">
        <f t="shared" si="1"/>
        <v>3.364597586764523</v>
      </c>
      <c r="G83" s="6">
        <v>15392</v>
      </c>
      <c r="H83" s="6">
        <v>594</v>
      </c>
      <c r="I83" s="25">
        <f t="shared" si="8"/>
        <v>13.533670033670033</v>
      </c>
      <c r="J83" s="6">
        <v>101</v>
      </c>
      <c r="K83" s="25">
        <f t="shared" si="9"/>
        <v>79.594059405940598</v>
      </c>
      <c r="L83" s="16">
        <v>48</v>
      </c>
      <c r="M83" s="25">
        <f t="shared" si="10"/>
        <v>167.47916666666666</v>
      </c>
      <c r="N83" s="16">
        <v>22</v>
      </c>
      <c r="O83" s="69">
        <f t="shared" si="2"/>
        <v>1594.8636363636363</v>
      </c>
      <c r="P83" s="25">
        <f t="shared" si="11"/>
        <v>365.40909090909093</v>
      </c>
    </row>
    <row r="84" spans="1:16" customFormat="1" x14ac:dyDescent="0.35">
      <c r="A84" s="1"/>
      <c r="B84" s="17">
        <v>42</v>
      </c>
      <c r="C84" s="27">
        <v>31690</v>
      </c>
      <c r="D84" s="71">
        <v>8257</v>
      </c>
      <c r="E84" s="33">
        <f t="shared" si="0"/>
        <v>23433</v>
      </c>
      <c r="F84" s="42">
        <f t="shared" si="1"/>
        <v>2.8379556739735983</v>
      </c>
      <c r="G84" s="6">
        <v>15180</v>
      </c>
      <c r="H84" s="6">
        <v>612</v>
      </c>
      <c r="I84" s="25">
        <f t="shared" si="8"/>
        <v>13.491830065359476</v>
      </c>
      <c r="J84" s="6">
        <v>94</v>
      </c>
      <c r="K84" s="25">
        <f t="shared" si="9"/>
        <v>87.840425531914889</v>
      </c>
      <c r="L84" s="16">
        <v>44</v>
      </c>
      <c r="M84" s="25">
        <f t="shared" si="10"/>
        <v>187.65909090909091</v>
      </c>
      <c r="N84" s="16">
        <v>18</v>
      </c>
      <c r="O84" s="69">
        <f t="shared" si="2"/>
        <v>1760.5555555555557</v>
      </c>
      <c r="P84" s="25">
        <f t="shared" si="11"/>
        <v>458.72222222222223</v>
      </c>
    </row>
    <row r="85" spans="1:16" customFormat="1" x14ac:dyDescent="0.35">
      <c r="A85" s="1"/>
      <c r="B85" s="17">
        <v>43</v>
      </c>
      <c r="C85" s="27">
        <v>51502</v>
      </c>
      <c r="D85" s="71">
        <v>11435</v>
      </c>
      <c r="E85" s="33">
        <f t="shared" si="0"/>
        <v>40067</v>
      </c>
      <c r="F85" s="42">
        <f t="shared" si="1"/>
        <v>3.5038915609969394</v>
      </c>
      <c r="G85" s="6">
        <v>19533</v>
      </c>
      <c r="H85" s="6">
        <v>730</v>
      </c>
      <c r="I85" s="25">
        <f t="shared" si="8"/>
        <v>15.664383561643836</v>
      </c>
      <c r="J85" s="6">
        <v>108</v>
      </c>
      <c r="K85" s="25">
        <f t="shared" si="9"/>
        <v>105.87962962962963</v>
      </c>
      <c r="L85" s="16">
        <v>31</v>
      </c>
      <c r="M85" s="25">
        <f t="shared" si="10"/>
        <v>368.87096774193549</v>
      </c>
      <c r="N85" s="16">
        <v>17</v>
      </c>
      <c r="O85" s="69">
        <f t="shared" si="2"/>
        <v>3029.5294117647059</v>
      </c>
      <c r="P85" s="25">
        <f t="shared" si="11"/>
        <v>672.64705882352939</v>
      </c>
    </row>
    <row r="86" spans="1:16" customFormat="1" x14ac:dyDescent="0.35">
      <c r="A86" s="1"/>
      <c r="B86" s="17">
        <v>44</v>
      </c>
      <c r="C86" s="27">
        <v>27588</v>
      </c>
      <c r="D86" s="71">
        <v>10663</v>
      </c>
      <c r="E86" s="33">
        <f t="shared" si="0"/>
        <v>16925</v>
      </c>
      <c r="F86" s="42">
        <f t="shared" si="1"/>
        <v>1.5872643721279189</v>
      </c>
      <c r="G86" s="6">
        <v>21375</v>
      </c>
      <c r="H86" s="6">
        <v>668</v>
      </c>
      <c r="I86" s="25">
        <f t="shared" si="8"/>
        <v>15.962574850299401</v>
      </c>
      <c r="J86" s="6">
        <v>95</v>
      </c>
      <c r="K86" s="25">
        <f t="shared" si="9"/>
        <v>112.2421052631579</v>
      </c>
      <c r="L86" s="16">
        <v>40</v>
      </c>
      <c r="M86" s="25">
        <f t="shared" si="10"/>
        <v>266.57499999999999</v>
      </c>
      <c r="N86" s="16">
        <v>19</v>
      </c>
      <c r="O86" s="69">
        <f t="shared" si="2"/>
        <v>1452</v>
      </c>
      <c r="P86" s="25">
        <f t="shared" si="11"/>
        <v>561.21052631578948</v>
      </c>
    </row>
    <row r="87" spans="1:16" customFormat="1" x14ac:dyDescent="0.35">
      <c r="A87" s="1"/>
      <c r="B87" s="17">
        <v>45</v>
      </c>
      <c r="C87" s="27">
        <v>36856</v>
      </c>
      <c r="D87" s="71">
        <v>13750</v>
      </c>
      <c r="E87" s="33">
        <f t="shared" si="0"/>
        <v>23106</v>
      </c>
      <c r="F87" s="42">
        <f t="shared" si="1"/>
        <v>1.6804363636363637</v>
      </c>
      <c r="G87" s="6">
        <v>20225</v>
      </c>
      <c r="H87" s="6">
        <v>752</v>
      </c>
      <c r="I87" s="25">
        <f t="shared" si="8"/>
        <v>18.284574468085108</v>
      </c>
      <c r="J87" s="6">
        <v>86</v>
      </c>
      <c r="K87" s="25">
        <f t="shared" si="9"/>
        <v>159.88372093023256</v>
      </c>
      <c r="L87" s="16">
        <v>49</v>
      </c>
      <c r="M87" s="25">
        <f t="shared" si="10"/>
        <v>280.61224489795916</v>
      </c>
      <c r="N87" s="16">
        <v>13</v>
      </c>
      <c r="O87" s="69">
        <f t="shared" si="2"/>
        <v>2835.0769230769229</v>
      </c>
      <c r="P87" s="25">
        <f t="shared" si="11"/>
        <v>1057.6923076923076</v>
      </c>
    </row>
    <row r="88" spans="1:16" customFormat="1" x14ac:dyDescent="0.35">
      <c r="A88" s="1"/>
      <c r="B88" s="17">
        <v>46</v>
      </c>
      <c r="C88" s="27">
        <v>29343</v>
      </c>
      <c r="D88" s="71">
        <v>12668</v>
      </c>
      <c r="E88" s="33">
        <f t="shared" si="0"/>
        <v>16675</v>
      </c>
      <c r="F88" s="42">
        <f t="shared" si="1"/>
        <v>1.3163088095989897</v>
      </c>
      <c r="G88" s="6">
        <v>14903</v>
      </c>
      <c r="H88" s="6">
        <v>680</v>
      </c>
      <c r="I88" s="25">
        <f t="shared" si="8"/>
        <v>18.629411764705882</v>
      </c>
      <c r="J88" s="6">
        <v>97</v>
      </c>
      <c r="K88" s="25">
        <f t="shared" si="9"/>
        <v>130.5979381443299</v>
      </c>
      <c r="L88" s="16">
        <v>45</v>
      </c>
      <c r="M88" s="25">
        <f t="shared" si="10"/>
        <v>281.51111111111112</v>
      </c>
      <c r="N88" s="16">
        <v>20</v>
      </c>
      <c r="O88" s="69">
        <f t="shared" si="2"/>
        <v>1467.15</v>
      </c>
      <c r="P88" s="25">
        <f t="shared" si="11"/>
        <v>633.4</v>
      </c>
    </row>
    <row r="89" spans="1:16" customFormat="1" x14ac:dyDescent="0.35">
      <c r="A89" s="1"/>
      <c r="B89" s="17">
        <v>47</v>
      </c>
      <c r="C89" s="27">
        <v>47677</v>
      </c>
      <c r="D89" s="71">
        <v>12186</v>
      </c>
      <c r="E89" s="33">
        <f t="shared" si="0"/>
        <v>35491</v>
      </c>
      <c r="F89" s="42">
        <f t="shared" si="1"/>
        <v>2.9124405054981124</v>
      </c>
      <c r="G89" s="6">
        <v>17533</v>
      </c>
      <c r="H89" s="6">
        <v>658</v>
      </c>
      <c r="I89" s="25">
        <f t="shared" si="8"/>
        <v>18.519756838905774</v>
      </c>
      <c r="J89" s="6">
        <v>118</v>
      </c>
      <c r="K89" s="25">
        <f t="shared" si="9"/>
        <v>103.27118644067797</v>
      </c>
      <c r="L89" s="16">
        <v>32</v>
      </c>
      <c r="M89" s="25">
        <f t="shared" si="10"/>
        <v>380.8125</v>
      </c>
      <c r="N89" s="16">
        <v>19</v>
      </c>
      <c r="O89" s="69">
        <f t="shared" si="2"/>
        <v>2509.3157894736842</v>
      </c>
      <c r="P89" s="25">
        <f t="shared" si="11"/>
        <v>641.36842105263156</v>
      </c>
    </row>
    <row r="90" spans="1:16" customFormat="1" x14ac:dyDescent="0.35">
      <c r="A90" s="1"/>
      <c r="B90" s="17">
        <v>48</v>
      </c>
      <c r="C90" s="27">
        <v>48461</v>
      </c>
      <c r="D90" s="71">
        <v>7469</v>
      </c>
      <c r="E90" s="33">
        <f t="shared" si="0"/>
        <v>40992</v>
      </c>
      <c r="F90" s="42">
        <f t="shared" si="1"/>
        <v>5.4882849109653229</v>
      </c>
      <c r="G90" s="6">
        <v>20465</v>
      </c>
      <c r="H90" s="6">
        <v>658</v>
      </c>
      <c r="I90" s="25">
        <f t="shared" si="8"/>
        <v>11.351063829787234</v>
      </c>
      <c r="J90" s="6">
        <v>101</v>
      </c>
      <c r="K90" s="25">
        <f t="shared" si="9"/>
        <v>73.950495049504951</v>
      </c>
      <c r="L90" s="16">
        <v>39</v>
      </c>
      <c r="M90" s="25">
        <f t="shared" si="10"/>
        <v>191.51282051282053</v>
      </c>
      <c r="N90" s="16">
        <v>20</v>
      </c>
      <c r="O90" s="69">
        <f t="shared" si="2"/>
        <v>2423.0500000000002</v>
      </c>
      <c r="P90" s="25">
        <f t="shared" si="11"/>
        <v>373.45</v>
      </c>
    </row>
    <row r="91" spans="1:16" customFormat="1" x14ac:dyDescent="0.35">
      <c r="A91" s="1"/>
      <c r="B91" s="17">
        <v>49</v>
      </c>
      <c r="C91" s="27">
        <v>42943</v>
      </c>
      <c r="D91" s="71">
        <v>13387</v>
      </c>
      <c r="E91" s="33">
        <f t="shared" si="0"/>
        <v>29556</v>
      </c>
      <c r="F91" s="42">
        <f t="shared" si="1"/>
        <v>2.207813550459401</v>
      </c>
      <c r="G91" s="6">
        <v>20366</v>
      </c>
      <c r="H91" s="6">
        <v>816</v>
      </c>
      <c r="I91" s="25">
        <f t="shared" si="8"/>
        <v>16.405637254901961</v>
      </c>
      <c r="J91" s="6">
        <v>102</v>
      </c>
      <c r="K91" s="25">
        <f t="shared" si="9"/>
        <v>131.24509803921569</v>
      </c>
      <c r="L91" s="16">
        <v>34</v>
      </c>
      <c r="M91" s="25">
        <f t="shared" si="10"/>
        <v>393.73529411764707</v>
      </c>
      <c r="N91" s="16">
        <v>21</v>
      </c>
      <c r="O91" s="69">
        <f t="shared" si="2"/>
        <v>2044.9047619047619</v>
      </c>
      <c r="P91" s="25">
        <f t="shared" si="11"/>
        <v>637.47619047619048</v>
      </c>
    </row>
    <row r="92" spans="1:16" customFormat="1" x14ac:dyDescent="0.35">
      <c r="A92" s="1"/>
      <c r="B92" s="17">
        <v>50</v>
      </c>
      <c r="C92" s="27">
        <v>49940</v>
      </c>
      <c r="D92" s="71">
        <v>13705</v>
      </c>
      <c r="E92" s="33">
        <f t="shared" si="0"/>
        <v>36235</v>
      </c>
      <c r="F92" s="42">
        <f t="shared" si="1"/>
        <v>2.6439255746078074</v>
      </c>
      <c r="G92" s="6">
        <v>17090</v>
      </c>
      <c r="H92" s="6">
        <v>618</v>
      </c>
      <c r="I92" s="25">
        <f t="shared" si="8"/>
        <v>22.176375404530745</v>
      </c>
      <c r="J92" s="6">
        <v>103</v>
      </c>
      <c r="K92" s="25">
        <f t="shared" si="9"/>
        <v>133.05825242718447</v>
      </c>
      <c r="L92" s="16">
        <v>46</v>
      </c>
      <c r="M92" s="25">
        <f t="shared" si="10"/>
        <v>297.93478260869563</v>
      </c>
      <c r="N92" s="16">
        <v>21</v>
      </c>
      <c r="O92" s="69">
        <f t="shared" si="2"/>
        <v>2378.0952380952381</v>
      </c>
      <c r="P92" s="25">
        <f t="shared" si="11"/>
        <v>652.61904761904759</v>
      </c>
    </row>
    <row r="93" spans="1:16" customFormat="1" x14ac:dyDescent="0.35">
      <c r="A93" s="1"/>
      <c r="B93" s="17">
        <v>51</v>
      </c>
      <c r="C93" s="27">
        <v>49397</v>
      </c>
      <c r="D93" s="71">
        <v>10114</v>
      </c>
      <c r="E93" s="33">
        <f t="shared" si="0"/>
        <v>39283</v>
      </c>
      <c r="F93" s="42">
        <f t="shared" si="1"/>
        <v>3.8840221475182917</v>
      </c>
      <c r="G93" s="6">
        <v>17109</v>
      </c>
      <c r="H93" s="6">
        <v>675</v>
      </c>
      <c r="I93" s="25">
        <f t="shared" si="8"/>
        <v>14.983703703703704</v>
      </c>
      <c r="J93" s="6">
        <v>118</v>
      </c>
      <c r="K93" s="25">
        <f t="shared" si="9"/>
        <v>85.711864406779668</v>
      </c>
      <c r="L93" s="16">
        <v>35</v>
      </c>
      <c r="M93" s="25">
        <f t="shared" si="10"/>
        <v>288.97142857142859</v>
      </c>
      <c r="N93" s="16">
        <v>13</v>
      </c>
      <c r="O93" s="69">
        <f t="shared" si="2"/>
        <v>3799.7692307692309</v>
      </c>
      <c r="P93" s="25">
        <f t="shared" si="11"/>
        <v>778</v>
      </c>
    </row>
    <row r="94" spans="1:16" customFormat="1" ht="16" thickBot="1" x14ac:dyDescent="0.4">
      <c r="A94" s="1"/>
      <c r="B94" s="21">
        <v>52</v>
      </c>
      <c r="C94" s="28">
        <v>56058</v>
      </c>
      <c r="D94" s="72">
        <v>14238</v>
      </c>
      <c r="E94" s="34">
        <f t="shared" si="0"/>
        <v>41820</v>
      </c>
      <c r="F94" s="43">
        <f t="shared" si="1"/>
        <v>2.9372102823430257</v>
      </c>
      <c r="G94" s="22">
        <v>17986</v>
      </c>
      <c r="H94" s="22">
        <v>711</v>
      </c>
      <c r="I94" s="26">
        <f t="shared" si="8"/>
        <v>20.025316455696203</v>
      </c>
      <c r="J94" s="22">
        <v>111</v>
      </c>
      <c r="K94" s="26">
        <f t="shared" si="9"/>
        <v>128.27027027027026</v>
      </c>
      <c r="L94" s="23">
        <v>44</v>
      </c>
      <c r="M94" s="26">
        <f t="shared" si="10"/>
        <v>323.59090909090907</v>
      </c>
      <c r="N94" s="23">
        <v>17</v>
      </c>
      <c r="O94" s="70">
        <f t="shared" si="2"/>
        <v>3297.5294117647059</v>
      </c>
      <c r="P94" s="26">
        <f t="shared" si="11"/>
        <v>837.52941176470586</v>
      </c>
    </row>
    <row r="95" spans="1:16" customFormat="1" ht="24" customHeight="1" x14ac:dyDescent="0.35">
      <c r="A95" s="1"/>
      <c r="B95" s="5"/>
      <c r="D95" s="5"/>
      <c r="E95" s="5"/>
      <c r="G95" s="5"/>
      <c r="H95" s="5"/>
      <c r="I95" s="5"/>
      <c r="J95" s="5"/>
      <c r="K95" s="5"/>
      <c r="L95" s="5"/>
      <c r="M95" s="5"/>
      <c r="O95" s="5"/>
      <c r="P95" s="5"/>
    </row>
    <row r="96" spans="1:16" ht="31" customHeight="1" x14ac:dyDescent="0.35">
      <c r="B96" s="30" t="s">
        <v>37</v>
      </c>
      <c r="D96" s="7" t="s">
        <v>23</v>
      </c>
      <c r="E96" s="7"/>
    </row>
    <row r="97" spans="1:16" customFormat="1" ht="50.15" customHeight="1" x14ac:dyDescent="0.35">
      <c r="A97" s="1"/>
      <c r="B97" s="5"/>
      <c r="C97" s="15" t="s">
        <v>25</v>
      </c>
      <c r="D97" s="15" t="s">
        <v>26</v>
      </c>
      <c r="E97" s="15" t="s">
        <v>27</v>
      </c>
      <c r="F97" s="29" t="s">
        <v>38</v>
      </c>
      <c r="G97" s="15" t="s">
        <v>28</v>
      </c>
      <c r="H97" s="15" t="s">
        <v>2</v>
      </c>
      <c r="I97" s="29" t="s">
        <v>39</v>
      </c>
      <c r="J97" s="15" t="s">
        <v>30</v>
      </c>
      <c r="K97" s="29" t="s">
        <v>40</v>
      </c>
      <c r="L97" s="15" t="s">
        <v>32</v>
      </c>
      <c r="M97" s="29" t="s">
        <v>41</v>
      </c>
      <c r="N97" s="15" t="s">
        <v>34</v>
      </c>
      <c r="O97" s="29" t="s">
        <v>42</v>
      </c>
      <c r="P97" s="29" t="s">
        <v>43</v>
      </c>
    </row>
    <row r="98" spans="1:16" s="4" customFormat="1" ht="36" customHeight="1" x14ac:dyDescent="0.35">
      <c r="A98" s="3"/>
      <c r="B98" s="18" t="s">
        <v>0</v>
      </c>
      <c r="C98" s="31">
        <f>SUM(C43:C94)</f>
        <v>2139888</v>
      </c>
      <c r="D98" s="32">
        <f>SUM(D43:D94)</f>
        <v>555025</v>
      </c>
      <c r="E98" s="32">
        <f>SUM(E43:E94)</f>
        <v>1584863</v>
      </c>
      <c r="F98" s="44">
        <f>IFERROR(AVERAGE(F43:F94),"")</f>
        <v>3.0752930486291401</v>
      </c>
      <c r="G98" s="19">
        <f>SUM(G43:G94)</f>
        <v>959696</v>
      </c>
      <c r="H98" s="19">
        <f>SUM(H43:H94)</f>
        <v>35337</v>
      </c>
      <c r="I98" s="35">
        <f>IFERROR(AVERAGE(I43:I94),"")</f>
        <v>15.770396723339527</v>
      </c>
      <c r="J98" s="19">
        <f>SUM(J43:J94)</f>
        <v>5232</v>
      </c>
      <c r="K98" s="35">
        <f>IFERROR(AVERAGE(K43:K94),"")</f>
        <v>107.52309418517933</v>
      </c>
      <c r="L98" s="19">
        <f>SUM(L43:L94)</f>
        <v>2062</v>
      </c>
      <c r="M98" s="35">
        <f>IFERROR(AVERAGE(M43:M94),"")</f>
        <v>277.77371849421138</v>
      </c>
      <c r="N98" s="19">
        <f>SUM(N43:N94)</f>
        <v>937</v>
      </c>
      <c r="O98" s="35">
        <f>IFERROR(AVERAGE(O43:O94),"")</f>
        <v>2345.1607657801405</v>
      </c>
      <c r="P98" s="35">
        <f>IFERROR(AVERAGE(P43:P94),"")</f>
        <v>608.08067188973212</v>
      </c>
    </row>
    <row r="99" spans="1:16" s="4" customFormat="1" ht="36" customHeight="1" x14ac:dyDescent="0.35">
      <c r="A99" s="3"/>
      <c r="B99" s="18" t="s">
        <v>14</v>
      </c>
      <c r="C99" s="38">
        <v>850000</v>
      </c>
      <c r="D99" s="38">
        <v>450000</v>
      </c>
      <c r="E99" s="38">
        <v>350000</v>
      </c>
      <c r="F99" s="45">
        <v>5</v>
      </c>
      <c r="G99" s="8">
        <v>500000</v>
      </c>
      <c r="H99" s="9">
        <v>18500</v>
      </c>
      <c r="I99" s="36">
        <v>17.5</v>
      </c>
      <c r="J99" s="8">
        <v>3100</v>
      </c>
      <c r="K99" s="36">
        <v>131</v>
      </c>
      <c r="L99" s="8">
        <v>1100</v>
      </c>
      <c r="M99" s="36">
        <v>290</v>
      </c>
      <c r="N99" s="8">
        <v>450</v>
      </c>
      <c r="O99" s="36">
        <v>1850</v>
      </c>
      <c r="P99" s="36">
        <v>800</v>
      </c>
    </row>
    <row r="100" spans="1:16" s="4" customFormat="1" ht="36" customHeight="1" x14ac:dyDescent="0.35">
      <c r="A100" s="3"/>
      <c r="B100" s="18" t="s">
        <v>44</v>
      </c>
      <c r="C100" s="20">
        <f t="shared" ref="C100:P100" si="12">IFERROR(C98/C99,"")</f>
        <v>2.5175152941176471</v>
      </c>
      <c r="D100" s="20">
        <f t="shared" si="12"/>
        <v>1.2333888888888889</v>
      </c>
      <c r="E100" s="20">
        <f t="shared" si="12"/>
        <v>4.5281799999999999</v>
      </c>
      <c r="F100" s="20">
        <f t="shared" si="12"/>
        <v>0.61505860972582804</v>
      </c>
      <c r="G100" s="20">
        <f t="shared" si="12"/>
        <v>1.919392</v>
      </c>
      <c r="H100" s="20">
        <f t="shared" si="12"/>
        <v>1.9101081081081082</v>
      </c>
      <c r="I100" s="20">
        <f t="shared" si="12"/>
        <v>0.90116552704797293</v>
      </c>
      <c r="J100" s="20">
        <f t="shared" si="12"/>
        <v>1.687741935483871</v>
      </c>
      <c r="K100" s="20">
        <f t="shared" si="12"/>
        <v>0.82078697851281934</v>
      </c>
      <c r="L100" s="20">
        <f t="shared" si="12"/>
        <v>1.8745454545454545</v>
      </c>
      <c r="M100" s="20">
        <f t="shared" si="12"/>
        <v>0.95784040860072894</v>
      </c>
      <c r="N100" s="20">
        <f t="shared" si="12"/>
        <v>2.0822222222222222</v>
      </c>
      <c r="O100" s="20">
        <f t="shared" si="12"/>
        <v>1.2676544679892652</v>
      </c>
      <c r="P100" s="20">
        <f t="shared" si="12"/>
        <v>0.76010083986216515</v>
      </c>
    </row>
    <row r="101" spans="1:16" customFormat="1" ht="24" customHeight="1" x14ac:dyDescent="0.35">
      <c r="A101" s="1"/>
      <c r="B101" s="5"/>
      <c r="D101" s="5"/>
      <c r="E101" s="5"/>
      <c r="G101" s="5"/>
      <c r="H101" s="5"/>
      <c r="I101" s="5"/>
      <c r="J101" s="5"/>
      <c r="K101" s="5"/>
      <c r="L101" s="5"/>
      <c r="M101" s="5"/>
      <c r="O101" s="5"/>
      <c r="P101" s="5"/>
    </row>
    <row r="102" spans="1:16" ht="31" customHeight="1" x14ac:dyDescent="0.35">
      <c r="B102" s="30" t="s">
        <v>45</v>
      </c>
      <c r="E102" s="7"/>
    </row>
    <row r="103" spans="1:16" ht="35.15" customHeight="1" x14ac:dyDescent="0.35">
      <c r="B103" s="15" t="s">
        <v>46</v>
      </c>
      <c r="C103" s="15" t="s">
        <v>36</v>
      </c>
      <c r="D103" s="15" t="s">
        <v>47</v>
      </c>
      <c r="E103" s="81"/>
      <c r="F103" s="81"/>
      <c r="G103" s="81"/>
      <c r="H103" s="81"/>
      <c r="I103" s="81"/>
      <c r="J103" s="81"/>
      <c r="K103" s="81"/>
      <c r="L103" s="81"/>
      <c r="M103" s="81"/>
      <c r="N103" s="81"/>
      <c r="O103" s="81"/>
      <c r="P103" s="81"/>
    </row>
    <row r="104" spans="1:16" ht="35.15" customHeight="1" x14ac:dyDescent="0.35">
      <c r="B104" s="83" t="s">
        <v>48</v>
      </c>
      <c r="C104" s="82">
        <v>451</v>
      </c>
      <c r="D104" s="82">
        <v>813</v>
      </c>
      <c r="E104" s="81"/>
      <c r="F104" s="81"/>
      <c r="G104" s="81"/>
      <c r="H104" s="81"/>
      <c r="I104" s="81"/>
      <c r="J104" s="81"/>
      <c r="K104" s="81"/>
      <c r="L104" s="81"/>
      <c r="M104" s="81"/>
      <c r="N104" s="81"/>
      <c r="O104" s="81"/>
      <c r="P104" s="81"/>
    </row>
    <row r="105" spans="1:16" ht="35.15" customHeight="1" x14ac:dyDescent="0.35">
      <c r="B105" s="83" t="s">
        <v>49</v>
      </c>
      <c r="C105" s="82">
        <v>711</v>
      </c>
      <c r="D105" s="82">
        <v>2541</v>
      </c>
      <c r="E105" s="81"/>
      <c r="F105" s="81"/>
      <c r="G105" s="81"/>
      <c r="H105" s="81"/>
      <c r="I105" s="81"/>
      <c r="J105" s="81"/>
      <c r="K105" s="81"/>
      <c r="L105" s="81"/>
      <c r="M105" s="81"/>
      <c r="N105" s="81"/>
      <c r="O105" s="81"/>
      <c r="P105" s="81"/>
    </row>
    <row r="106" spans="1:16" ht="35.15" customHeight="1" x14ac:dyDescent="0.35">
      <c r="B106" s="83" t="s">
        <v>50</v>
      </c>
      <c r="C106" s="82">
        <v>615</v>
      </c>
      <c r="D106" s="82">
        <v>3577</v>
      </c>
      <c r="E106" s="81"/>
      <c r="F106" s="81"/>
      <c r="G106" s="81"/>
      <c r="H106" s="81"/>
      <c r="I106" s="81"/>
      <c r="J106" s="81"/>
      <c r="K106" s="81"/>
      <c r="L106" s="81"/>
      <c r="M106" s="81"/>
      <c r="N106" s="81"/>
      <c r="O106" s="81"/>
      <c r="P106" s="81"/>
    </row>
    <row r="107" spans="1:16" ht="35.15" customHeight="1" x14ac:dyDescent="0.35">
      <c r="B107" s="83" t="s">
        <v>51</v>
      </c>
      <c r="C107" s="82">
        <v>475</v>
      </c>
      <c r="D107" s="82">
        <v>1240</v>
      </c>
      <c r="E107" s="81"/>
      <c r="F107" s="81"/>
      <c r="G107" s="81"/>
      <c r="H107" s="81"/>
      <c r="I107" s="81"/>
      <c r="J107" s="81"/>
      <c r="K107" s="81"/>
      <c r="L107" s="81"/>
      <c r="M107" s="81"/>
      <c r="N107" s="81"/>
      <c r="O107" s="81"/>
      <c r="P107" s="81"/>
    </row>
    <row r="108" spans="1:16" ht="35.15" customHeight="1" x14ac:dyDescent="0.35">
      <c r="B108" s="83" t="s">
        <v>52</v>
      </c>
      <c r="C108" s="82">
        <v>585</v>
      </c>
      <c r="D108" s="82">
        <v>3100</v>
      </c>
      <c r="E108" s="81"/>
      <c r="F108" s="81"/>
      <c r="G108" s="81"/>
      <c r="H108" s="81"/>
      <c r="I108" s="81"/>
      <c r="J108" s="81"/>
      <c r="K108" s="81"/>
      <c r="L108" s="81"/>
      <c r="M108" s="81"/>
      <c r="N108" s="81"/>
      <c r="O108" s="81"/>
      <c r="P108" s="81"/>
    </row>
    <row r="109" spans="1:16" ht="35.15" customHeight="1" x14ac:dyDescent="0.35">
      <c r="B109" s="83" t="s">
        <v>53</v>
      </c>
      <c r="C109" s="82">
        <v>813</v>
      </c>
      <c r="D109" s="82">
        <v>2800</v>
      </c>
      <c r="E109" s="81"/>
      <c r="F109" s="81"/>
      <c r="G109" s="81"/>
      <c r="H109" s="81"/>
      <c r="I109" s="81"/>
      <c r="J109" s="81"/>
      <c r="K109" s="81"/>
      <c r="L109" s="81"/>
      <c r="M109" s="81"/>
      <c r="N109" s="81"/>
      <c r="O109" s="81"/>
      <c r="P109" s="81"/>
    </row>
    <row r="110" spans="1:16" x14ac:dyDescent="0.35">
      <c r="B110" s="81"/>
      <c r="C110" s="81"/>
      <c r="D110" s="81"/>
      <c r="E110" s="81"/>
      <c r="F110" s="81"/>
      <c r="G110" s="81"/>
      <c r="H110" s="81"/>
      <c r="I110" s="81"/>
      <c r="J110" s="81"/>
      <c r="K110" s="81"/>
      <c r="L110" s="81"/>
      <c r="M110" s="81"/>
      <c r="N110" s="81"/>
      <c r="O110" s="81"/>
      <c r="P110" s="81"/>
    </row>
    <row r="111" spans="1:16" customFormat="1" ht="50.15" customHeight="1" x14ac:dyDescent="0.35">
      <c r="B111" s="84" t="s">
        <v>56</v>
      </c>
      <c r="C111" s="84"/>
      <c r="D111" s="84"/>
      <c r="E111" s="84"/>
      <c r="F111" s="84"/>
      <c r="G111" s="84"/>
      <c r="H111" s="84"/>
      <c r="I111" s="84"/>
      <c r="J111" s="84"/>
      <c r="K111" s="84"/>
      <c r="L111" s="84"/>
      <c r="M111" s="84"/>
      <c r="N111" s="84"/>
      <c r="O111" s="84"/>
      <c r="P111" s="84"/>
    </row>
  </sheetData>
  <mergeCells count="49">
    <mergeCell ref="E2:H2"/>
    <mergeCell ref="B2:D2"/>
    <mergeCell ref="H4:I4"/>
    <mergeCell ref="B7:D7"/>
    <mergeCell ref="B10:C10"/>
    <mergeCell ref="E5:G5"/>
    <mergeCell ref="E6:G6"/>
    <mergeCell ref="E7:G7"/>
    <mergeCell ref="E10:F10"/>
    <mergeCell ref="O4:P4"/>
    <mergeCell ref="B22:D22"/>
    <mergeCell ref="H8:I8"/>
    <mergeCell ref="K8:L8"/>
    <mergeCell ref="K5:L5"/>
    <mergeCell ref="K6:L6"/>
    <mergeCell ref="K7:L7"/>
    <mergeCell ref="E11:F11"/>
    <mergeCell ref="H5:J5"/>
    <mergeCell ref="H6:J6"/>
    <mergeCell ref="H7:J7"/>
    <mergeCell ref="H9:I9"/>
    <mergeCell ref="H10:I10"/>
    <mergeCell ref="H11:I11"/>
    <mergeCell ref="B5:D5"/>
    <mergeCell ref="B6:D6"/>
    <mergeCell ref="M5:N5"/>
    <mergeCell ref="M6:N6"/>
    <mergeCell ref="M7:N7"/>
    <mergeCell ref="M12:N12"/>
    <mergeCell ref="O9:P9"/>
    <mergeCell ref="O5:P5"/>
    <mergeCell ref="O6:P6"/>
    <mergeCell ref="O8:P8"/>
    <mergeCell ref="B111:P111"/>
    <mergeCell ref="O7:P7"/>
    <mergeCell ref="O12:P12"/>
    <mergeCell ref="E20:J20"/>
    <mergeCell ref="K20:P20"/>
    <mergeCell ref="B37:C37"/>
    <mergeCell ref="B38:C38"/>
    <mergeCell ref="B34:D34"/>
    <mergeCell ref="B33:D33"/>
    <mergeCell ref="B32:D32"/>
    <mergeCell ref="B27:C27"/>
    <mergeCell ref="B28:C28"/>
    <mergeCell ref="B24:D24"/>
    <mergeCell ref="B23:D23"/>
    <mergeCell ref="B11:C11"/>
    <mergeCell ref="H12:I12"/>
  </mergeCells>
  <hyperlinks>
    <hyperlink ref="B111:P111" r:id="rId1" display="CLIQUE AQUI PARA CRIAR NO SMARTSHEET" xr:uid="{3A9C1A1F-25AF-6C4D-939E-5A9628FC067F}"/>
  </hyperlinks>
  <pageMargins left="0.4" right="0.4" top="0.4" bottom="0.4" header="0" footer="0"/>
  <pageSetup paperSize="3" scale="86" fitToHeight="0" orientation="landscape" horizontalDpi="1200" verticalDpi="1200" r:id="rId2"/>
  <rowBreaks count="2" manualBreakCount="2">
    <brk id="19" min="1" max="15" man="1"/>
    <brk id="95" max="16383" man="1"/>
  </rowBreaks>
  <ignoredErrors>
    <ignoredError sqref="F98 I98 K98 M98 O11 L11:M1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3" tint="0.79998168889431442"/>
    <pageSetUpPr fitToPage="1"/>
  </sheetPr>
  <dimension ref="A1:IF110"/>
  <sheetViews>
    <sheetView showGridLines="0" zoomScaleNormal="100" workbookViewId="0">
      <selection activeCell="B1" sqref="B1"/>
    </sheetView>
  </sheetViews>
  <sheetFormatPr defaultColWidth="10.83203125" defaultRowHeight="15.5" x14ac:dyDescent="0.35"/>
  <cols>
    <col min="1" max="1" width="3.33203125" style="1" customWidth="1"/>
    <col min="2" max="2" width="16.6640625" style="1" customWidth="1"/>
    <col min="3" max="3" width="19.08203125" style="1" customWidth="1"/>
    <col min="4" max="9" width="14.83203125" style="1" customWidth="1"/>
    <col min="10" max="10" width="21.83203125" style="1" customWidth="1"/>
    <col min="11" max="11" width="14.83203125" style="1" customWidth="1"/>
    <col min="12" max="12" width="19.08203125" style="1" customWidth="1"/>
    <col min="13" max="16" width="14.83203125" style="1" customWidth="1"/>
    <col min="17" max="17" width="3" style="1" customWidth="1"/>
    <col min="18" max="16384" width="10.83203125" style="1"/>
  </cols>
  <sheetData>
    <row r="1" spans="1:240" s="14" customFormat="1" ht="42" customHeight="1" x14ac:dyDescent="0.35">
      <c r="A1" s="12"/>
      <c r="B1" s="24" t="s">
        <v>6</v>
      </c>
      <c r="C1"/>
      <c r="D1"/>
      <c r="E1"/>
      <c r="F1" s="12"/>
      <c r="G1" s="13"/>
      <c r="H1" s="41" t="s">
        <v>7</v>
      </c>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s="14" customFormat="1" ht="42" customHeight="1" x14ac:dyDescent="0.35">
      <c r="A2" s="12"/>
      <c r="B2" s="120" t="s">
        <v>8</v>
      </c>
      <c r="C2" s="121"/>
      <c r="D2" s="122"/>
      <c r="E2" s="117" t="s">
        <v>9</v>
      </c>
      <c r="F2" s="118"/>
      <c r="G2" s="118"/>
      <c r="H2" s="119"/>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15" customHeight="1" x14ac:dyDescent="0.35"/>
    <row r="4" spans="1:240" ht="5.15" customHeight="1" x14ac:dyDescent="0.35">
      <c r="B4" s="46"/>
      <c r="C4" s="46"/>
      <c r="D4" s="46"/>
      <c r="E4" s="47"/>
      <c r="F4" s="47"/>
      <c r="G4" s="47"/>
      <c r="H4" s="98"/>
      <c r="I4" s="98"/>
      <c r="J4" s="48"/>
      <c r="K4" s="49"/>
      <c r="L4" s="49"/>
      <c r="M4" s="60"/>
      <c r="N4" s="60"/>
      <c r="O4" s="86"/>
      <c r="P4" s="86"/>
    </row>
    <row r="5" spans="1:240" ht="10" customHeight="1" x14ac:dyDescent="0.35">
      <c r="B5" s="115"/>
      <c r="C5" s="115"/>
      <c r="D5" s="115"/>
      <c r="E5" s="125"/>
      <c r="F5" s="125"/>
      <c r="G5" s="125"/>
      <c r="H5" s="106"/>
      <c r="I5" s="106"/>
      <c r="J5" s="106"/>
      <c r="K5" s="107"/>
      <c r="L5" s="107"/>
      <c r="M5" s="99"/>
      <c r="N5" s="99"/>
      <c r="O5" s="103"/>
      <c r="P5" s="103"/>
    </row>
    <row r="6" spans="1:240" ht="22" customHeight="1" x14ac:dyDescent="0.35">
      <c r="B6" s="116" t="s">
        <v>10</v>
      </c>
      <c r="C6" s="116"/>
      <c r="D6" s="116"/>
      <c r="E6" s="126" t="s">
        <v>11</v>
      </c>
      <c r="F6" s="126"/>
      <c r="G6" s="126"/>
      <c r="H6" s="111" t="s">
        <v>12</v>
      </c>
      <c r="I6" s="111"/>
      <c r="J6" s="111"/>
      <c r="K6" s="108" t="s">
        <v>3</v>
      </c>
      <c r="L6" s="108"/>
      <c r="M6" s="100" t="s">
        <v>4</v>
      </c>
      <c r="N6" s="100"/>
      <c r="O6" s="104" t="s">
        <v>13</v>
      </c>
      <c r="P6" s="104"/>
    </row>
    <row r="7" spans="1:240" ht="40" customHeight="1" x14ac:dyDescent="0.35">
      <c r="B7" s="123">
        <f>C98</f>
        <v>0</v>
      </c>
      <c r="C7" s="123"/>
      <c r="D7" s="123"/>
      <c r="E7" s="127">
        <f>D98</f>
        <v>0</v>
      </c>
      <c r="F7" s="127"/>
      <c r="G7" s="127"/>
      <c r="H7" s="112">
        <f>E98</f>
        <v>0</v>
      </c>
      <c r="I7" s="112"/>
      <c r="J7" s="112"/>
      <c r="K7" s="109" t="str">
        <f>F98</f>
        <v/>
      </c>
      <c r="L7" s="109"/>
      <c r="M7" s="101">
        <f>H98</f>
        <v>0</v>
      </c>
      <c r="N7" s="101"/>
      <c r="O7" s="85">
        <f>N98</f>
        <v>0</v>
      </c>
      <c r="P7" s="85"/>
    </row>
    <row r="8" spans="1:240" ht="10" customHeight="1" x14ac:dyDescent="0.35">
      <c r="B8" s="40"/>
      <c r="C8" s="40"/>
      <c r="D8" s="40"/>
      <c r="E8" s="37"/>
      <c r="F8" s="37"/>
      <c r="G8" s="37"/>
      <c r="H8" s="106"/>
      <c r="I8" s="106"/>
      <c r="J8" s="39"/>
      <c r="K8" s="107"/>
      <c r="L8" s="107"/>
      <c r="M8" s="59"/>
      <c r="N8" s="59"/>
      <c r="O8" s="103"/>
      <c r="P8" s="103"/>
    </row>
    <row r="9" spans="1:240" ht="7" customHeight="1" x14ac:dyDescent="0.35">
      <c r="B9" s="46"/>
      <c r="C9" s="46"/>
      <c r="D9" s="46"/>
      <c r="E9" s="47"/>
      <c r="F9" s="47"/>
      <c r="G9" s="47"/>
      <c r="H9" s="98"/>
      <c r="I9" s="98"/>
      <c r="J9" s="48"/>
      <c r="K9" s="49"/>
      <c r="L9" s="49"/>
      <c r="M9" s="60"/>
      <c r="N9" s="60"/>
      <c r="O9" s="86"/>
      <c r="P9" s="86"/>
    </row>
    <row r="10" spans="1:240" ht="15" customHeight="1" x14ac:dyDescent="0.35">
      <c r="B10" s="124" t="s">
        <v>14</v>
      </c>
      <c r="C10" s="124"/>
      <c r="D10" s="54" t="s">
        <v>1</v>
      </c>
      <c r="E10" s="128" t="s">
        <v>15</v>
      </c>
      <c r="F10" s="128"/>
      <c r="G10" s="55" t="s">
        <v>1</v>
      </c>
      <c r="H10" s="113" t="s">
        <v>14</v>
      </c>
      <c r="I10" s="113"/>
      <c r="J10" s="56" t="s">
        <v>1</v>
      </c>
      <c r="K10" s="58" t="s">
        <v>14</v>
      </c>
      <c r="L10" s="57" t="s">
        <v>1</v>
      </c>
      <c r="M10" s="61" t="s">
        <v>14</v>
      </c>
      <c r="N10" s="62" t="s">
        <v>1</v>
      </c>
      <c r="O10" s="65" t="s">
        <v>14</v>
      </c>
      <c r="P10" s="66" t="s">
        <v>1</v>
      </c>
    </row>
    <row r="11" spans="1:240" ht="25" customHeight="1" x14ac:dyDescent="0.35">
      <c r="B11" s="97">
        <f>C99</f>
        <v>0</v>
      </c>
      <c r="C11" s="97"/>
      <c r="D11" s="50" t="str">
        <f>IFERROR((B7-B11)/B11,"")</f>
        <v/>
      </c>
      <c r="E11" s="110">
        <f>D99</f>
        <v>0</v>
      </c>
      <c r="F11" s="110"/>
      <c r="G11" s="51" t="str">
        <f>IFERROR((E7-E11)/E11,"")</f>
        <v/>
      </c>
      <c r="H11" s="114">
        <f>E99</f>
        <v>0</v>
      </c>
      <c r="I11" s="114"/>
      <c r="J11" s="52" t="str">
        <f>IFERROR((H7-H11)/H11,"")</f>
        <v/>
      </c>
      <c r="K11" s="53">
        <f>F99</f>
        <v>0</v>
      </c>
      <c r="L11" s="53" t="str">
        <f>F100</f>
        <v/>
      </c>
      <c r="M11" s="63">
        <f>H99</f>
        <v>0</v>
      </c>
      <c r="N11" s="64" t="str">
        <f>H100</f>
        <v/>
      </c>
      <c r="O11" s="67">
        <f>N99</f>
        <v>0</v>
      </c>
      <c r="P11" s="68" t="str">
        <f>N100</f>
        <v/>
      </c>
    </row>
    <row r="12" spans="1:240" ht="10" customHeight="1" x14ac:dyDescent="0.35">
      <c r="B12" s="46"/>
      <c r="C12" s="46"/>
      <c r="D12" s="46"/>
      <c r="E12" s="47"/>
      <c r="F12" s="47"/>
      <c r="G12" s="47"/>
      <c r="H12" s="98"/>
      <c r="I12" s="98"/>
      <c r="J12" s="48"/>
      <c r="K12" s="49"/>
      <c r="L12" s="49"/>
      <c r="M12" s="102"/>
      <c r="N12" s="102"/>
      <c r="O12" s="86"/>
      <c r="P12" s="86"/>
    </row>
    <row r="14" spans="1:240" ht="36" customHeight="1" x14ac:dyDescent="0.35">
      <c r="B14" s="30" t="s">
        <v>16</v>
      </c>
    </row>
    <row r="15" spans="1:240" ht="222" customHeight="1" x14ac:dyDescent="0.35"/>
    <row r="17" spans="2:16" ht="36" customHeight="1" x14ac:dyDescent="0.35">
      <c r="B17" s="30" t="s">
        <v>17</v>
      </c>
    </row>
    <row r="18" spans="2:16" ht="222" customHeight="1" x14ac:dyDescent="0.35"/>
    <row r="19" spans="2:16" ht="10" customHeight="1" x14ac:dyDescent="0.35"/>
    <row r="20" spans="2:16" ht="30" customHeight="1" x14ac:dyDescent="0.35">
      <c r="B20" s="30"/>
      <c r="E20" s="87" t="s">
        <v>18</v>
      </c>
      <c r="F20" s="87"/>
      <c r="G20" s="87"/>
      <c r="H20" s="87"/>
      <c r="I20" s="87"/>
      <c r="J20" s="87"/>
      <c r="K20" s="87" t="s">
        <v>19</v>
      </c>
      <c r="L20" s="87"/>
      <c r="M20" s="87"/>
      <c r="N20" s="87"/>
      <c r="O20" s="87"/>
      <c r="P20" s="87"/>
    </row>
    <row r="21" spans="2:16" ht="5.15" customHeight="1" x14ac:dyDescent="0.35">
      <c r="B21" s="73"/>
      <c r="C21" s="73"/>
      <c r="D21" s="73"/>
    </row>
    <row r="22" spans="2:16" ht="10" customHeight="1" x14ac:dyDescent="0.35">
      <c r="B22" s="105"/>
      <c r="C22" s="105"/>
      <c r="D22" s="105"/>
    </row>
    <row r="23" spans="2:16" ht="22" customHeight="1" x14ac:dyDescent="0.35">
      <c r="B23" s="96" t="s">
        <v>20</v>
      </c>
      <c r="C23" s="96"/>
      <c r="D23" s="96"/>
    </row>
    <row r="24" spans="2:16" ht="40" customHeight="1" x14ac:dyDescent="0.35">
      <c r="B24" s="95" t="str">
        <f>P98</f>
        <v/>
      </c>
      <c r="C24" s="95"/>
      <c r="D24" s="95"/>
    </row>
    <row r="25" spans="2:16" ht="10" customHeight="1" x14ac:dyDescent="0.35">
      <c r="B25" s="76"/>
      <c r="C25" s="76"/>
      <c r="D25" s="76"/>
    </row>
    <row r="26" spans="2:16" ht="7" customHeight="1" x14ac:dyDescent="0.35">
      <c r="B26" s="73"/>
      <c r="C26" s="73"/>
      <c r="D26" s="73"/>
    </row>
    <row r="27" spans="2:16" ht="15" customHeight="1" x14ac:dyDescent="0.35">
      <c r="B27" s="93" t="s">
        <v>14</v>
      </c>
      <c r="C27" s="93"/>
      <c r="D27" s="74" t="s">
        <v>1</v>
      </c>
    </row>
    <row r="28" spans="2:16" ht="25" customHeight="1" x14ac:dyDescent="0.35">
      <c r="B28" s="94">
        <f>P99</f>
        <v>0</v>
      </c>
      <c r="C28" s="94"/>
      <c r="D28" s="75" t="str">
        <f>IFERROR((B24-B28)/B28,"")</f>
        <v/>
      </c>
    </row>
    <row r="29" spans="2:16" ht="10" customHeight="1" x14ac:dyDescent="0.35">
      <c r="B29" s="73"/>
      <c r="C29" s="73"/>
      <c r="D29" s="73"/>
    </row>
    <row r="31" spans="2:16" ht="5.15" customHeight="1" x14ac:dyDescent="0.35">
      <c r="B31" s="77"/>
      <c r="C31" s="77"/>
      <c r="D31" s="77"/>
    </row>
    <row r="32" spans="2:16" ht="10" customHeight="1" x14ac:dyDescent="0.35">
      <c r="B32" s="92"/>
      <c r="C32" s="92"/>
      <c r="D32" s="92"/>
    </row>
    <row r="33" spans="1:18" ht="22" customHeight="1" x14ac:dyDescent="0.35">
      <c r="B33" s="91" t="s">
        <v>21</v>
      </c>
      <c r="C33" s="91"/>
      <c r="D33" s="91"/>
    </row>
    <row r="34" spans="1:18" ht="40" customHeight="1" x14ac:dyDescent="0.35">
      <c r="B34" s="90" t="str">
        <f>O98</f>
        <v/>
      </c>
      <c r="C34" s="90"/>
      <c r="D34" s="90"/>
    </row>
    <row r="35" spans="1:18" ht="10" customHeight="1" x14ac:dyDescent="0.35">
      <c r="B35" s="80"/>
      <c r="C35" s="80"/>
      <c r="D35" s="80"/>
    </row>
    <row r="36" spans="1:18" ht="7" customHeight="1" x14ac:dyDescent="0.35">
      <c r="B36" s="77"/>
      <c r="C36" s="77"/>
      <c r="D36" s="77"/>
    </row>
    <row r="37" spans="1:18" ht="15" customHeight="1" x14ac:dyDescent="0.35">
      <c r="B37" s="88" t="s">
        <v>14</v>
      </c>
      <c r="C37" s="88"/>
      <c r="D37" s="78" t="s">
        <v>1</v>
      </c>
    </row>
    <row r="38" spans="1:18" ht="25" customHeight="1" x14ac:dyDescent="0.35">
      <c r="B38" s="89">
        <f>O99</f>
        <v>0</v>
      </c>
      <c r="C38" s="89"/>
      <c r="D38" s="79" t="str">
        <f>IFERROR((B34-B38)/B38,"")</f>
        <v/>
      </c>
    </row>
    <row r="39" spans="1:18" ht="10" customHeight="1" x14ac:dyDescent="0.35">
      <c r="B39" s="77"/>
      <c r="C39" s="77"/>
      <c r="D39" s="77"/>
    </row>
    <row r="41" spans="1:18" ht="31" customHeight="1" x14ac:dyDescent="0.35">
      <c r="B41" s="30" t="s">
        <v>22</v>
      </c>
      <c r="D41" s="7" t="s">
        <v>23</v>
      </c>
      <c r="E41" s="7"/>
    </row>
    <row r="42" spans="1:18" customFormat="1" ht="38.15" customHeight="1" x14ac:dyDescent="0.35">
      <c r="A42" s="2"/>
      <c r="B42" s="15" t="s">
        <v>24</v>
      </c>
      <c r="C42" s="15" t="s">
        <v>25</v>
      </c>
      <c r="D42" s="15" t="s">
        <v>26</v>
      </c>
      <c r="E42" s="15" t="s">
        <v>27</v>
      </c>
      <c r="F42" s="15" t="s">
        <v>3</v>
      </c>
      <c r="G42" s="15" t="s">
        <v>28</v>
      </c>
      <c r="H42" s="15" t="s">
        <v>2</v>
      </c>
      <c r="I42" s="15" t="s">
        <v>29</v>
      </c>
      <c r="J42" s="15" t="s">
        <v>30</v>
      </c>
      <c r="K42" s="15" t="s">
        <v>31</v>
      </c>
      <c r="L42" s="15" t="s">
        <v>32</v>
      </c>
      <c r="M42" s="15" t="s">
        <v>33</v>
      </c>
      <c r="N42" s="15" t="s">
        <v>34</v>
      </c>
      <c r="O42" s="15" t="s">
        <v>35</v>
      </c>
      <c r="P42" s="15" t="s">
        <v>36</v>
      </c>
      <c r="Q42" s="1"/>
      <c r="R42" s="1"/>
    </row>
    <row r="43" spans="1:18" customFormat="1" x14ac:dyDescent="0.35">
      <c r="A43" s="1"/>
      <c r="B43" s="17">
        <v>1</v>
      </c>
      <c r="C43" s="27"/>
      <c r="D43" s="71"/>
      <c r="E43" s="33">
        <f>IFERROR(C43-D43,"")</f>
        <v>0</v>
      </c>
      <c r="F43" s="42" t="str">
        <f>IFERROR(E43/D43,"")</f>
        <v/>
      </c>
      <c r="G43" s="6"/>
      <c r="H43" s="6"/>
      <c r="I43" s="25" t="str">
        <f>IFERROR(D43/H43,"")</f>
        <v/>
      </c>
      <c r="J43" s="6"/>
      <c r="K43" s="25" t="str">
        <f>IFERROR(D43/J43,"")</f>
        <v/>
      </c>
      <c r="L43" s="16"/>
      <c r="M43" s="25" t="str">
        <f>IFERROR(D43/L43,"")</f>
        <v/>
      </c>
      <c r="N43" s="16"/>
      <c r="O43" s="69" t="str">
        <f>IFERROR(C43/N43,"")</f>
        <v/>
      </c>
      <c r="P43" s="25" t="str">
        <f>IFERROR(D43/N43,"")</f>
        <v/>
      </c>
      <c r="Q43" s="1"/>
      <c r="R43" s="1"/>
    </row>
    <row r="44" spans="1:18" customFormat="1" x14ac:dyDescent="0.35">
      <c r="A44" s="1"/>
      <c r="B44" s="17">
        <v>2</v>
      </c>
      <c r="C44" s="27"/>
      <c r="D44" s="71"/>
      <c r="E44" s="33">
        <f t="shared" ref="E44:E94" si="0">IFERROR(C44-D44,"")</f>
        <v>0</v>
      </c>
      <c r="F44" s="42" t="str">
        <f t="shared" ref="F44:F94" si="1">IFERROR(E44/D44,"")</f>
        <v/>
      </c>
      <c r="G44" s="6"/>
      <c r="H44" s="6"/>
      <c r="I44" s="25" t="str">
        <f>IFERROR(D44/H44,"")</f>
        <v/>
      </c>
      <c r="J44" s="6"/>
      <c r="K44" s="25" t="str">
        <f>IFERROR(D44/J44,"")</f>
        <v/>
      </c>
      <c r="L44" s="16"/>
      <c r="M44" s="25" t="str">
        <f>IFERROR(D44/L44,"")</f>
        <v/>
      </c>
      <c r="N44" s="16"/>
      <c r="O44" s="69" t="str">
        <f t="shared" ref="O44:O94" si="2">IFERROR(C44/N44,"")</f>
        <v/>
      </c>
      <c r="P44" s="25" t="str">
        <f>IFERROR(D44/N44,"")</f>
        <v/>
      </c>
      <c r="Q44" s="1"/>
      <c r="R44" s="1"/>
    </row>
    <row r="45" spans="1:18" customFormat="1" x14ac:dyDescent="0.35">
      <c r="A45" s="1"/>
      <c r="B45" s="17">
        <v>3</v>
      </c>
      <c r="C45" s="27"/>
      <c r="D45" s="71"/>
      <c r="E45" s="33">
        <f t="shared" si="0"/>
        <v>0</v>
      </c>
      <c r="F45" s="42" t="str">
        <f t="shared" si="1"/>
        <v/>
      </c>
      <c r="G45" s="6"/>
      <c r="H45" s="6"/>
      <c r="I45" s="25" t="str">
        <f>IFERROR(D45/H45,"")</f>
        <v/>
      </c>
      <c r="J45" s="6"/>
      <c r="K45" s="25" t="str">
        <f>IFERROR(D45/J45,"")</f>
        <v/>
      </c>
      <c r="L45" s="16"/>
      <c r="M45" s="25" t="str">
        <f>IFERROR(D45/L45,"")</f>
        <v/>
      </c>
      <c r="N45" s="16"/>
      <c r="O45" s="69" t="str">
        <f t="shared" si="2"/>
        <v/>
      </c>
      <c r="P45" s="25" t="str">
        <f>IFERROR(D45/N45,"")</f>
        <v/>
      </c>
      <c r="Q45" s="1"/>
      <c r="R45" s="1"/>
    </row>
    <row r="46" spans="1:18" customFormat="1" x14ac:dyDescent="0.35">
      <c r="A46" s="1"/>
      <c r="B46" s="17">
        <v>4</v>
      </c>
      <c r="C46" s="27"/>
      <c r="D46" s="71"/>
      <c r="E46" s="33">
        <f t="shared" si="0"/>
        <v>0</v>
      </c>
      <c r="F46" s="42" t="str">
        <f t="shared" si="1"/>
        <v/>
      </c>
      <c r="G46" s="6"/>
      <c r="H46" s="6"/>
      <c r="I46" s="25" t="str">
        <f>IFERROR(D46/H46,"")</f>
        <v/>
      </c>
      <c r="J46" s="6"/>
      <c r="K46" s="25" t="str">
        <f>IFERROR(D46/J46,"")</f>
        <v/>
      </c>
      <c r="L46" s="16"/>
      <c r="M46" s="25" t="str">
        <f>IFERROR(D46/L46,"")</f>
        <v/>
      </c>
      <c r="N46" s="16"/>
      <c r="O46" s="69" t="str">
        <f t="shared" si="2"/>
        <v/>
      </c>
      <c r="P46" s="25" t="str">
        <f>IFERROR(D46/N46,"")</f>
        <v/>
      </c>
      <c r="Q46" s="1"/>
      <c r="R46" s="1"/>
    </row>
    <row r="47" spans="1:18" customFormat="1" x14ac:dyDescent="0.35">
      <c r="A47" s="1"/>
      <c r="B47" s="17">
        <v>5</v>
      </c>
      <c r="C47" s="27"/>
      <c r="D47" s="71"/>
      <c r="E47" s="33">
        <f t="shared" si="0"/>
        <v>0</v>
      </c>
      <c r="F47" s="42" t="str">
        <f t="shared" si="1"/>
        <v/>
      </c>
      <c r="G47" s="6"/>
      <c r="H47" s="6"/>
      <c r="I47" s="25" t="str">
        <f t="shared" ref="I47:I72" si="3">IFERROR(D47/H47,"")</f>
        <v/>
      </c>
      <c r="J47" s="6"/>
      <c r="K47" s="25" t="str">
        <f t="shared" ref="K47:K72" si="4">IFERROR(D47/J47,"")</f>
        <v/>
      </c>
      <c r="L47" s="16"/>
      <c r="M47" s="25" t="str">
        <f t="shared" ref="M47:M72" si="5">IFERROR(D47/L47,"")</f>
        <v/>
      </c>
      <c r="N47" s="16"/>
      <c r="O47" s="69" t="str">
        <f t="shared" si="2"/>
        <v/>
      </c>
      <c r="P47" s="25" t="str">
        <f t="shared" ref="P47:P72" si="6">IFERROR(D47/N47,"")</f>
        <v/>
      </c>
    </row>
    <row r="48" spans="1:18" customFormat="1" x14ac:dyDescent="0.35">
      <c r="A48" s="1"/>
      <c r="B48" s="17">
        <v>6</v>
      </c>
      <c r="C48" s="27"/>
      <c r="D48" s="71"/>
      <c r="E48" s="33">
        <f t="shared" si="0"/>
        <v>0</v>
      </c>
      <c r="F48" s="42" t="str">
        <f t="shared" si="1"/>
        <v/>
      </c>
      <c r="G48" s="6"/>
      <c r="H48" s="6"/>
      <c r="I48" s="25" t="str">
        <f t="shared" si="3"/>
        <v/>
      </c>
      <c r="J48" s="6"/>
      <c r="K48" s="25" t="str">
        <f t="shared" si="4"/>
        <v/>
      </c>
      <c r="L48" s="16"/>
      <c r="M48" s="25" t="str">
        <f t="shared" si="5"/>
        <v/>
      </c>
      <c r="N48" s="16"/>
      <c r="O48" s="69" t="str">
        <f t="shared" si="2"/>
        <v/>
      </c>
      <c r="P48" s="25" t="str">
        <f t="shared" si="6"/>
        <v/>
      </c>
    </row>
    <row r="49" spans="1:16" customFormat="1" x14ac:dyDescent="0.35">
      <c r="A49" s="1"/>
      <c r="B49" s="17">
        <v>7</v>
      </c>
      <c r="C49" s="27"/>
      <c r="D49" s="71"/>
      <c r="E49" s="33">
        <f t="shared" si="0"/>
        <v>0</v>
      </c>
      <c r="F49" s="42" t="str">
        <f t="shared" si="1"/>
        <v/>
      </c>
      <c r="G49" s="6"/>
      <c r="H49" s="6"/>
      <c r="I49" s="25" t="str">
        <f t="shared" si="3"/>
        <v/>
      </c>
      <c r="J49" s="6"/>
      <c r="K49" s="25" t="str">
        <f t="shared" si="4"/>
        <v/>
      </c>
      <c r="L49" s="16"/>
      <c r="M49" s="25" t="str">
        <f t="shared" si="5"/>
        <v/>
      </c>
      <c r="N49" s="16"/>
      <c r="O49" s="69" t="str">
        <f t="shared" si="2"/>
        <v/>
      </c>
      <c r="P49" s="25" t="str">
        <f t="shared" si="6"/>
        <v/>
      </c>
    </row>
    <row r="50" spans="1:16" customFormat="1" x14ac:dyDescent="0.35">
      <c r="A50" s="1"/>
      <c r="B50" s="17">
        <v>8</v>
      </c>
      <c r="C50" s="27"/>
      <c r="D50" s="71"/>
      <c r="E50" s="33">
        <f t="shared" si="0"/>
        <v>0</v>
      </c>
      <c r="F50" s="42" t="str">
        <f t="shared" si="1"/>
        <v/>
      </c>
      <c r="G50" s="6"/>
      <c r="H50" s="6"/>
      <c r="I50" s="25" t="str">
        <f t="shared" si="3"/>
        <v/>
      </c>
      <c r="J50" s="6"/>
      <c r="K50" s="25" t="str">
        <f t="shared" si="4"/>
        <v/>
      </c>
      <c r="L50" s="16"/>
      <c r="M50" s="25" t="str">
        <f t="shared" si="5"/>
        <v/>
      </c>
      <c r="N50" s="16"/>
      <c r="O50" s="69" t="str">
        <f t="shared" si="2"/>
        <v/>
      </c>
      <c r="P50" s="25" t="str">
        <f t="shared" si="6"/>
        <v/>
      </c>
    </row>
    <row r="51" spans="1:16" customFormat="1" x14ac:dyDescent="0.35">
      <c r="A51" s="1"/>
      <c r="B51" s="17">
        <v>9</v>
      </c>
      <c r="C51" s="27"/>
      <c r="D51" s="71"/>
      <c r="E51" s="33">
        <f t="shared" si="0"/>
        <v>0</v>
      </c>
      <c r="F51" s="42" t="str">
        <f t="shared" si="1"/>
        <v/>
      </c>
      <c r="G51" s="6"/>
      <c r="H51" s="6"/>
      <c r="I51" s="25" t="str">
        <f t="shared" si="3"/>
        <v/>
      </c>
      <c r="J51" s="6"/>
      <c r="K51" s="25" t="str">
        <f t="shared" si="4"/>
        <v/>
      </c>
      <c r="L51" s="16"/>
      <c r="M51" s="25" t="str">
        <f t="shared" si="5"/>
        <v/>
      </c>
      <c r="N51" s="16"/>
      <c r="O51" s="69" t="str">
        <f t="shared" si="2"/>
        <v/>
      </c>
      <c r="P51" s="25" t="str">
        <f t="shared" si="6"/>
        <v/>
      </c>
    </row>
    <row r="52" spans="1:16" customFormat="1" x14ac:dyDescent="0.35">
      <c r="A52" s="1"/>
      <c r="B52" s="17">
        <v>10</v>
      </c>
      <c r="C52" s="27"/>
      <c r="D52" s="71"/>
      <c r="E52" s="33">
        <f t="shared" si="0"/>
        <v>0</v>
      </c>
      <c r="F52" s="42" t="str">
        <f t="shared" si="1"/>
        <v/>
      </c>
      <c r="G52" s="6"/>
      <c r="H52" s="6"/>
      <c r="I52" s="25" t="str">
        <f t="shared" si="3"/>
        <v/>
      </c>
      <c r="J52" s="6"/>
      <c r="K52" s="25" t="str">
        <f t="shared" si="4"/>
        <v/>
      </c>
      <c r="L52" s="16"/>
      <c r="M52" s="25" t="str">
        <f t="shared" si="5"/>
        <v/>
      </c>
      <c r="N52" s="16"/>
      <c r="O52" s="69" t="str">
        <f t="shared" si="2"/>
        <v/>
      </c>
      <c r="P52" s="25" t="str">
        <f t="shared" si="6"/>
        <v/>
      </c>
    </row>
    <row r="53" spans="1:16" customFormat="1" x14ac:dyDescent="0.35">
      <c r="A53" s="1"/>
      <c r="B53" s="17">
        <v>11</v>
      </c>
      <c r="C53" s="27"/>
      <c r="D53" s="71"/>
      <c r="E53" s="33">
        <f t="shared" si="0"/>
        <v>0</v>
      </c>
      <c r="F53" s="42" t="str">
        <f t="shared" si="1"/>
        <v/>
      </c>
      <c r="G53" s="6"/>
      <c r="H53" s="6"/>
      <c r="I53" s="25" t="str">
        <f t="shared" si="3"/>
        <v/>
      </c>
      <c r="J53" s="6"/>
      <c r="K53" s="25" t="str">
        <f t="shared" si="4"/>
        <v/>
      </c>
      <c r="L53" s="16"/>
      <c r="M53" s="25" t="str">
        <f t="shared" si="5"/>
        <v/>
      </c>
      <c r="N53" s="16"/>
      <c r="O53" s="69" t="str">
        <f t="shared" si="2"/>
        <v/>
      </c>
      <c r="P53" s="25" t="str">
        <f t="shared" si="6"/>
        <v/>
      </c>
    </row>
    <row r="54" spans="1:16" customFormat="1" x14ac:dyDescent="0.35">
      <c r="A54" s="1"/>
      <c r="B54" s="17">
        <v>12</v>
      </c>
      <c r="C54" s="27"/>
      <c r="D54" s="71"/>
      <c r="E54" s="33">
        <f t="shared" si="0"/>
        <v>0</v>
      </c>
      <c r="F54" s="42" t="str">
        <f t="shared" si="1"/>
        <v/>
      </c>
      <c r="G54" s="6"/>
      <c r="H54" s="6"/>
      <c r="I54" s="25" t="str">
        <f t="shared" si="3"/>
        <v/>
      </c>
      <c r="J54" s="6"/>
      <c r="K54" s="25" t="str">
        <f t="shared" si="4"/>
        <v/>
      </c>
      <c r="L54" s="16"/>
      <c r="M54" s="25" t="str">
        <f t="shared" si="5"/>
        <v/>
      </c>
      <c r="N54" s="16"/>
      <c r="O54" s="69" t="str">
        <f t="shared" si="2"/>
        <v/>
      </c>
      <c r="P54" s="25" t="str">
        <f t="shared" si="6"/>
        <v/>
      </c>
    </row>
    <row r="55" spans="1:16" customFormat="1" x14ac:dyDescent="0.35">
      <c r="A55" s="1"/>
      <c r="B55" s="17">
        <v>13</v>
      </c>
      <c r="C55" s="27"/>
      <c r="D55" s="71"/>
      <c r="E55" s="33">
        <f t="shared" si="0"/>
        <v>0</v>
      </c>
      <c r="F55" s="42" t="str">
        <f t="shared" si="1"/>
        <v/>
      </c>
      <c r="G55" s="6"/>
      <c r="H55" s="6"/>
      <c r="I55" s="25" t="str">
        <f t="shared" si="3"/>
        <v/>
      </c>
      <c r="J55" s="6"/>
      <c r="K55" s="25" t="str">
        <f t="shared" si="4"/>
        <v/>
      </c>
      <c r="L55" s="16"/>
      <c r="M55" s="25" t="str">
        <f t="shared" si="5"/>
        <v/>
      </c>
      <c r="N55" s="16"/>
      <c r="O55" s="69" t="str">
        <f t="shared" si="2"/>
        <v/>
      </c>
      <c r="P55" s="25" t="str">
        <f t="shared" si="6"/>
        <v/>
      </c>
    </row>
    <row r="56" spans="1:16" customFormat="1" x14ac:dyDescent="0.35">
      <c r="A56" s="1"/>
      <c r="B56" s="17">
        <v>14</v>
      </c>
      <c r="C56" s="27"/>
      <c r="D56" s="71"/>
      <c r="E56" s="33">
        <f t="shared" si="0"/>
        <v>0</v>
      </c>
      <c r="F56" s="42" t="str">
        <f t="shared" si="1"/>
        <v/>
      </c>
      <c r="G56" s="6"/>
      <c r="H56" s="6"/>
      <c r="I56" s="25" t="str">
        <f t="shared" si="3"/>
        <v/>
      </c>
      <c r="J56" s="6"/>
      <c r="K56" s="25" t="str">
        <f t="shared" si="4"/>
        <v/>
      </c>
      <c r="L56" s="16"/>
      <c r="M56" s="25" t="str">
        <f t="shared" si="5"/>
        <v/>
      </c>
      <c r="N56" s="16"/>
      <c r="O56" s="69" t="str">
        <f t="shared" si="2"/>
        <v/>
      </c>
      <c r="P56" s="25" t="str">
        <f t="shared" si="6"/>
        <v/>
      </c>
    </row>
    <row r="57" spans="1:16" customFormat="1" x14ac:dyDescent="0.35">
      <c r="A57" s="1"/>
      <c r="B57" s="17">
        <v>15</v>
      </c>
      <c r="C57" s="27"/>
      <c r="D57" s="71"/>
      <c r="E57" s="33">
        <f t="shared" si="0"/>
        <v>0</v>
      </c>
      <c r="F57" s="42" t="str">
        <f t="shared" si="1"/>
        <v/>
      </c>
      <c r="G57" s="6"/>
      <c r="H57" s="6"/>
      <c r="I57" s="25" t="str">
        <f t="shared" si="3"/>
        <v/>
      </c>
      <c r="J57" s="6"/>
      <c r="K57" s="25" t="str">
        <f t="shared" si="4"/>
        <v/>
      </c>
      <c r="L57" s="16"/>
      <c r="M57" s="25" t="str">
        <f t="shared" si="5"/>
        <v/>
      </c>
      <c r="N57" s="16"/>
      <c r="O57" s="69" t="str">
        <f t="shared" si="2"/>
        <v/>
      </c>
      <c r="P57" s="25" t="str">
        <f t="shared" si="6"/>
        <v/>
      </c>
    </row>
    <row r="58" spans="1:16" customFormat="1" x14ac:dyDescent="0.35">
      <c r="A58" s="1"/>
      <c r="B58" s="17">
        <v>16</v>
      </c>
      <c r="C58" s="27"/>
      <c r="D58" s="71"/>
      <c r="E58" s="33">
        <f t="shared" si="0"/>
        <v>0</v>
      </c>
      <c r="F58" s="42" t="str">
        <f t="shared" si="1"/>
        <v/>
      </c>
      <c r="G58" s="6"/>
      <c r="H58" s="6"/>
      <c r="I58" s="25" t="str">
        <f t="shared" si="3"/>
        <v/>
      </c>
      <c r="J58" s="6"/>
      <c r="K58" s="25" t="str">
        <f t="shared" si="4"/>
        <v/>
      </c>
      <c r="L58" s="16"/>
      <c r="M58" s="25" t="str">
        <f t="shared" si="5"/>
        <v/>
      </c>
      <c r="N58" s="16"/>
      <c r="O58" s="69" t="str">
        <f t="shared" si="2"/>
        <v/>
      </c>
      <c r="P58" s="25" t="str">
        <f t="shared" si="6"/>
        <v/>
      </c>
    </row>
    <row r="59" spans="1:16" customFormat="1" x14ac:dyDescent="0.35">
      <c r="A59" s="1"/>
      <c r="B59" s="17">
        <v>17</v>
      </c>
      <c r="C59" s="27"/>
      <c r="D59" s="71"/>
      <c r="E59" s="33">
        <f t="shared" si="0"/>
        <v>0</v>
      </c>
      <c r="F59" s="42" t="str">
        <f t="shared" si="1"/>
        <v/>
      </c>
      <c r="G59" s="6"/>
      <c r="H59" s="6"/>
      <c r="I59" s="25" t="str">
        <f t="shared" si="3"/>
        <v/>
      </c>
      <c r="J59" s="6"/>
      <c r="K59" s="25" t="str">
        <f t="shared" si="4"/>
        <v/>
      </c>
      <c r="L59" s="16"/>
      <c r="M59" s="25" t="str">
        <f t="shared" si="5"/>
        <v/>
      </c>
      <c r="N59" s="16"/>
      <c r="O59" s="69" t="str">
        <f t="shared" si="2"/>
        <v/>
      </c>
      <c r="P59" s="25" t="str">
        <f t="shared" si="6"/>
        <v/>
      </c>
    </row>
    <row r="60" spans="1:16" customFormat="1" x14ac:dyDescent="0.35">
      <c r="A60" s="1"/>
      <c r="B60" s="17">
        <v>18</v>
      </c>
      <c r="C60" s="27"/>
      <c r="D60" s="71"/>
      <c r="E60" s="33">
        <f t="shared" si="0"/>
        <v>0</v>
      </c>
      <c r="F60" s="42" t="str">
        <f t="shared" si="1"/>
        <v/>
      </c>
      <c r="G60" s="6"/>
      <c r="H60" s="6"/>
      <c r="I60" s="25" t="str">
        <f t="shared" si="3"/>
        <v/>
      </c>
      <c r="J60" s="6"/>
      <c r="K60" s="25" t="str">
        <f t="shared" si="4"/>
        <v/>
      </c>
      <c r="L60" s="16"/>
      <c r="M60" s="25" t="str">
        <f t="shared" si="5"/>
        <v/>
      </c>
      <c r="N60" s="16"/>
      <c r="O60" s="69" t="str">
        <f t="shared" si="2"/>
        <v/>
      </c>
      <c r="P60" s="25" t="str">
        <f t="shared" si="6"/>
        <v/>
      </c>
    </row>
    <row r="61" spans="1:16" customFormat="1" x14ac:dyDescent="0.35">
      <c r="A61" s="1"/>
      <c r="B61" s="17">
        <v>19</v>
      </c>
      <c r="C61" s="27"/>
      <c r="D61" s="71"/>
      <c r="E61" s="33">
        <f t="shared" si="0"/>
        <v>0</v>
      </c>
      <c r="F61" s="42" t="str">
        <f t="shared" si="1"/>
        <v/>
      </c>
      <c r="G61" s="6"/>
      <c r="H61" s="6"/>
      <c r="I61" s="25" t="str">
        <f t="shared" si="3"/>
        <v/>
      </c>
      <c r="J61" s="6"/>
      <c r="K61" s="25" t="str">
        <f t="shared" si="4"/>
        <v/>
      </c>
      <c r="L61" s="16"/>
      <c r="M61" s="25" t="str">
        <f t="shared" si="5"/>
        <v/>
      </c>
      <c r="N61" s="16"/>
      <c r="O61" s="69" t="str">
        <f t="shared" si="2"/>
        <v/>
      </c>
      <c r="P61" s="25" t="str">
        <f t="shared" si="6"/>
        <v/>
      </c>
    </row>
    <row r="62" spans="1:16" customFormat="1" x14ac:dyDescent="0.35">
      <c r="A62" s="1"/>
      <c r="B62" s="17">
        <v>20</v>
      </c>
      <c r="C62" s="27"/>
      <c r="D62" s="71"/>
      <c r="E62" s="33">
        <f t="shared" si="0"/>
        <v>0</v>
      </c>
      <c r="F62" s="42" t="str">
        <f t="shared" si="1"/>
        <v/>
      </c>
      <c r="G62" s="6"/>
      <c r="H62" s="6"/>
      <c r="I62" s="25" t="str">
        <f t="shared" si="3"/>
        <v/>
      </c>
      <c r="J62" s="6"/>
      <c r="K62" s="25" t="str">
        <f t="shared" si="4"/>
        <v/>
      </c>
      <c r="L62" s="16"/>
      <c r="M62" s="25" t="str">
        <f t="shared" si="5"/>
        <v/>
      </c>
      <c r="N62" s="16"/>
      <c r="O62" s="69" t="str">
        <f t="shared" si="2"/>
        <v/>
      </c>
      <c r="P62" s="25" t="str">
        <f t="shared" si="6"/>
        <v/>
      </c>
    </row>
    <row r="63" spans="1:16" customFormat="1" x14ac:dyDescent="0.35">
      <c r="A63" s="1"/>
      <c r="B63" s="17">
        <v>21</v>
      </c>
      <c r="C63" s="27"/>
      <c r="D63" s="71"/>
      <c r="E63" s="33">
        <f t="shared" si="0"/>
        <v>0</v>
      </c>
      <c r="F63" s="42" t="str">
        <f t="shared" si="1"/>
        <v/>
      </c>
      <c r="G63" s="6"/>
      <c r="H63" s="6"/>
      <c r="I63" s="25" t="str">
        <f t="shared" si="3"/>
        <v/>
      </c>
      <c r="J63" s="6"/>
      <c r="K63" s="25" t="str">
        <f t="shared" si="4"/>
        <v/>
      </c>
      <c r="L63" s="16"/>
      <c r="M63" s="25" t="str">
        <f t="shared" si="5"/>
        <v/>
      </c>
      <c r="N63" s="16"/>
      <c r="O63" s="69" t="str">
        <f t="shared" si="2"/>
        <v/>
      </c>
      <c r="P63" s="25" t="str">
        <f t="shared" si="6"/>
        <v/>
      </c>
    </row>
    <row r="64" spans="1:16" customFormat="1" x14ac:dyDescent="0.35">
      <c r="A64" s="1"/>
      <c r="B64" s="17">
        <v>22</v>
      </c>
      <c r="C64" s="27"/>
      <c r="D64" s="71"/>
      <c r="E64" s="33">
        <f t="shared" si="0"/>
        <v>0</v>
      </c>
      <c r="F64" s="42" t="str">
        <f t="shared" si="1"/>
        <v/>
      </c>
      <c r="G64" s="6"/>
      <c r="H64" s="6"/>
      <c r="I64" s="25" t="str">
        <f t="shared" si="3"/>
        <v/>
      </c>
      <c r="J64" s="6"/>
      <c r="K64" s="25" t="str">
        <f t="shared" si="4"/>
        <v/>
      </c>
      <c r="L64" s="16"/>
      <c r="M64" s="25" t="str">
        <f t="shared" si="5"/>
        <v/>
      </c>
      <c r="N64" s="16"/>
      <c r="O64" s="69" t="str">
        <f t="shared" si="2"/>
        <v/>
      </c>
      <c r="P64" s="25" t="str">
        <f t="shared" si="6"/>
        <v/>
      </c>
    </row>
    <row r="65" spans="1:16" customFormat="1" x14ac:dyDescent="0.35">
      <c r="A65" s="1"/>
      <c r="B65" s="17">
        <v>23</v>
      </c>
      <c r="C65" s="27"/>
      <c r="D65" s="71"/>
      <c r="E65" s="33">
        <f t="shared" si="0"/>
        <v>0</v>
      </c>
      <c r="F65" s="42" t="str">
        <f t="shared" si="1"/>
        <v/>
      </c>
      <c r="G65" s="6"/>
      <c r="H65" s="6"/>
      <c r="I65" s="25" t="str">
        <f t="shared" si="3"/>
        <v/>
      </c>
      <c r="J65" s="6"/>
      <c r="K65" s="25" t="str">
        <f t="shared" si="4"/>
        <v/>
      </c>
      <c r="L65" s="16"/>
      <c r="M65" s="25" t="str">
        <f t="shared" si="5"/>
        <v/>
      </c>
      <c r="N65" s="16"/>
      <c r="O65" s="69" t="str">
        <f t="shared" si="2"/>
        <v/>
      </c>
      <c r="P65" s="25" t="str">
        <f t="shared" si="6"/>
        <v/>
      </c>
    </row>
    <row r="66" spans="1:16" customFormat="1" x14ac:dyDescent="0.35">
      <c r="A66" s="1"/>
      <c r="B66" s="17">
        <v>24</v>
      </c>
      <c r="C66" s="27"/>
      <c r="D66" s="71"/>
      <c r="E66" s="33">
        <f t="shared" si="0"/>
        <v>0</v>
      </c>
      <c r="F66" s="42" t="str">
        <f t="shared" si="1"/>
        <v/>
      </c>
      <c r="G66" s="6"/>
      <c r="H66" s="6"/>
      <c r="I66" s="25" t="str">
        <f t="shared" si="3"/>
        <v/>
      </c>
      <c r="J66" s="6"/>
      <c r="K66" s="25" t="str">
        <f t="shared" si="4"/>
        <v/>
      </c>
      <c r="L66" s="16"/>
      <c r="M66" s="25" t="str">
        <f t="shared" si="5"/>
        <v/>
      </c>
      <c r="N66" s="16"/>
      <c r="O66" s="69" t="str">
        <f t="shared" si="2"/>
        <v/>
      </c>
      <c r="P66" s="25" t="str">
        <f t="shared" si="6"/>
        <v/>
      </c>
    </row>
    <row r="67" spans="1:16" customFormat="1" x14ac:dyDescent="0.35">
      <c r="A67" s="1"/>
      <c r="B67" s="17">
        <v>25</v>
      </c>
      <c r="C67" s="27"/>
      <c r="D67" s="71"/>
      <c r="E67" s="33">
        <f t="shared" si="0"/>
        <v>0</v>
      </c>
      <c r="F67" s="42" t="str">
        <f t="shared" si="1"/>
        <v/>
      </c>
      <c r="G67" s="6"/>
      <c r="H67" s="6"/>
      <c r="I67" s="25" t="str">
        <f t="shared" si="3"/>
        <v/>
      </c>
      <c r="J67" s="6"/>
      <c r="K67" s="25" t="str">
        <f t="shared" si="4"/>
        <v/>
      </c>
      <c r="L67" s="16"/>
      <c r="M67" s="25" t="str">
        <f t="shared" si="5"/>
        <v/>
      </c>
      <c r="N67" s="16"/>
      <c r="O67" s="69" t="str">
        <f t="shared" si="2"/>
        <v/>
      </c>
      <c r="P67" s="25" t="str">
        <f t="shared" si="6"/>
        <v/>
      </c>
    </row>
    <row r="68" spans="1:16" customFormat="1" x14ac:dyDescent="0.35">
      <c r="A68" s="1"/>
      <c r="B68" s="17">
        <v>26</v>
      </c>
      <c r="C68" s="27"/>
      <c r="D68" s="71"/>
      <c r="E68" s="33">
        <f t="shared" si="0"/>
        <v>0</v>
      </c>
      <c r="F68" s="42" t="str">
        <f t="shared" si="1"/>
        <v/>
      </c>
      <c r="G68" s="6"/>
      <c r="H68" s="6"/>
      <c r="I68" s="25" t="str">
        <f t="shared" si="3"/>
        <v/>
      </c>
      <c r="J68" s="6"/>
      <c r="K68" s="25" t="str">
        <f t="shared" si="4"/>
        <v/>
      </c>
      <c r="L68" s="16"/>
      <c r="M68" s="25" t="str">
        <f t="shared" si="5"/>
        <v/>
      </c>
      <c r="N68" s="16"/>
      <c r="O68" s="69" t="str">
        <f t="shared" si="2"/>
        <v/>
      </c>
      <c r="P68" s="25" t="str">
        <f t="shared" si="6"/>
        <v/>
      </c>
    </row>
    <row r="69" spans="1:16" customFormat="1" x14ac:dyDescent="0.35">
      <c r="A69" s="1"/>
      <c r="B69" s="17">
        <v>27</v>
      </c>
      <c r="C69" s="27"/>
      <c r="D69" s="71"/>
      <c r="E69" s="33">
        <f t="shared" si="0"/>
        <v>0</v>
      </c>
      <c r="F69" s="42" t="str">
        <f t="shared" si="1"/>
        <v/>
      </c>
      <c r="G69" s="6"/>
      <c r="H69" s="6"/>
      <c r="I69" s="25" t="str">
        <f t="shared" si="3"/>
        <v/>
      </c>
      <c r="J69" s="6"/>
      <c r="K69" s="25" t="str">
        <f t="shared" si="4"/>
        <v/>
      </c>
      <c r="L69" s="16"/>
      <c r="M69" s="25" t="str">
        <f t="shared" si="5"/>
        <v/>
      </c>
      <c r="N69" s="16"/>
      <c r="O69" s="69" t="str">
        <f t="shared" si="2"/>
        <v/>
      </c>
      <c r="P69" s="25" t="str">
        <f t="shared" si="6"/>
        <v/>
      </c>
    </row>
    <row r="70" spans="1:16" customFormat="1" x14ac:dyDescent="0.35">
      <c r="A70" s="1"/>
      <c r="B70" s="17">
        <v>28</v>
      </c>
      <c r="C70" s="27"/>
      <c r="D70" s="71"/>
      <c r="E70" s="33">
        <f t="shared" si="0"/>
        <v>0</v>
      </c>
      <c r="F70" s="42" t="str">
        <f t="shared" si="1"/>
        <v/>
      </c>
      <c r="G70" s="6"/>
      <c r="H70" s="6"/>
      <c r="I70" s="25" t="str">
        <f t="shared" si="3"/>
        <v/>
      </c>
      <c r="J70" s="6"/>
      <c r="K70" s="25" t="str">
        <f t="shared" si="4"/>
        <v/>
      </c>
      <c r="L70" s="16"/>
      <c r="M70" s="25" t="str">
        <f t="shared" si="5"/>
        <v/>
      </c>
      <c r="N70" s="16"/>
      <c r="O70" s="69" t="str">
        <f t="shared" si="2"/>
        <v/>
      </c>
      <c r="P70" s="25" t="str">
        <f t="shared" si="6"/>
        <v/>
      </c>
    </row>
    <row r="71" spans="1:16" customFormat="1" x14ac:dyDescent="0.35">
      <c r="A71" s="1"/>
      <c r="B71" s="17">
        <v>29</v>
      </c>
      <c r="C71" s="27"/>
      <c r="D71" s="71"/>
      <c r="E71" s="33">
        <f t="shared" si="0"/>
        <v>0</v>
      </c>
      <c r="F71" s="42" t="str">
        <f t="shared" si="1"/>
        <v/>
      </c>
      <c r="G71" s="6"/>
      <c r="H71" s="6"/>
      <c r="I71" s="25" t="str">
        <f t="shared" si="3"/>
        <v/>
      </c>
      <c r="J71" s="6"/>
      <c r="K71" s="25" t="str">
        <f t="shared" si="4"/>
        <v/>
      </c>
      <c r="L71" s="16"/>
      <c r="M71" s="25" t="str">
        <f t="shared" si="5"/>
        <v/>
      </c>
      <c r="N71" s="16"/>
      <c r="O71" s="69" t="str">
        <f t="shared" si="2"/>
        <v/>
      </c>
      <c r="P71" s="25" t="str">
        <f t="shared" si="6"/>
        <v/>
      </c>
    </row>
    <row r="72" spans="1:16" customFormat="1" x14ac:dyDescent="0.35">
      <c r="A72" s="1"/>
      <c r="B72" s="17">
        <v>30</v>
      </c>
      <c r="C72" s="27"/>
      <c r="D72" s="71"/>
      <c r="E72" s="33">
        <f>IFERROR(C72-D72,"")</f>
        <v>0</v>
      </c>
      <c r="F72" s="42" t="str">
        <f t="shared" si="1"/>
        <v/>
      </c>
      <c r="G72" s="6"/>
      <c r="H72" s="6"/>
      <c r="I72" s="25" t="str">
        <f t="shared" si="3"/>
        <v/>
      </c>
      <c r="J72" s="6"/>
      <c r="K72" s="25" t="str">
        <f t="shared" si="4"/>
        <v/>
      </c>
      <c r="L72" s="16"/>
      <c r="M72" s="25" t="str">
        <f t="shared" si="5"/>
        <v/>
      </c>
      <c r="N72" s="16"/>
      <c r="O72" s="69" t="str">
        <f t="shared" si="2"/>
        <v/>
      </c>
      <c r="P72" s="25" t="str">
        <f t="shared" si="6"/>
        <v/>
      </c>
    </row>
    <row r="73" spans="1:16" customFormat="1" x14ac:dyDescent="0.35">
      <c r="A73" s="1"/>
      <c r="B73" s="17">
        <v>31</v>
      </c>
      <c r="C73" s="27"/>
      <c r="D73" s="71"/>
      <c r="E73" s="33">
        <f t="shared" si="0"/>
        <v>0</v>
      </c>
      <c r="F73" s="42" t="str">
        <f t="shared" si="1"/>
        <v/>
      </c>
      <c r="G73" s="6"/>
      <c r="H73" s="6"/>
      <c r="I73" s="25" t="str">
        <f t="shared" ref="I73:I94" si="7">IFERROR(D73/H73,"")</f>
        <v/>
      </c>
      <c r="J73" s="6"/>
      <c r="K73" s="25" t="str">
        <f t="shared" ref="K73:K94" si="8">IFERROR(D73/J73,"")</f>
        <v/>
      </c>
      <c r="L73" s="16"/>
      <c r="M73" s="25" t="str">
        <f t="shared" ref="M73:M94" si="9">IFERROR(D73/L73,"")</f>
        <v/>
      </c>
      <c r="N73" s="16"/>
      <c r="O73" s="69" t="str">
        <f t="shared" si="2"/>
        <v/>
      </c>
      <c r="P73" s="25" t="str">
        <f t="shared" ref="P73:P94" si="10">IFERROR(D73/N73,"")</f>
        <v/>
      </c>
    </row>
    <row r="74" spans="1:16" customFormat="1" x14ac:dyDescent="0.35">
      <c r="A74" s="1"/>
      <c r="B74" s="17">
        <v>32</v>
      </c>
      <c r="C74" s="27"/>
      <c r="D74" s="71"/>
      <c r="E74" s="33">
        <f t="shared" si="0"/>
        <v>0</v>
      </c>
      <c r="F74" s="42" t="str">
        <f t="shared" si="1"/>
        <v/>
      </c>
      <c r="G74" s="6"/>
      <c r="H74" s="6"/>
      <c r="I74" s="25" t="str">
        <f t="shared" si="7"/>
        <v/>
      </c>
      <c r="J74" s="6"/>
      <c r="K74" s="25" t="str">
        <f t="shared" si="8"/>
        <v/>
      </c>
      <c r="L74" s="16"/>
      <c r="M74" s="25" t="str">
        <f t="shared" si="9"/>
        <v/>
      </c>
      <c r="N74" s="16"/>
      <c r="O74" s="69" t="str">
        <f t="shared" si="2"/>
        <v/>
      </c>
      <c r="P74" s="25" t="str">
        <f t="shared" si="10"/>
        <v/>
      </c>
    </row>
    <row r="75" spans="1:16" customFormat="1" x14ac:dyDescent="0.35">
      <c r="A75" s="1"/>
      <c r="B75" s="17">
        <v>33</v>
      </c>
      <c r="C75" s="27"/>
      <c r="D75" s="71"/>
      <c r="E75" s="33">
        <f t="shared" si="0"/>
        <v>0</v>
      </c>
      <c r="F75" s="42" t="str">
        <f t="shared" si="1"/>
        <v/>
      </c>
      <c r="G75" s="6"/>
      <c r="H75" s="6"/>
      <c r="I75" s="25" t="str">
        <f t="shared" si="7"/>
        <v/>
      </c>
      <c r="J75" s="6"/>
      <c r="K75" s="25" t="str">
        <f t="shared" si="8"/>
        <v/>
      </c>
      <c r="L75" s="16"/>
      <c r="M75" s="25" t="str">
        <f t="shared" si="9"/>
        <v/>
      </c>
      <c r="N75" s="16"/>
      <c r="O75" s="69" t="str">
        <f t="shared" si="2"/>
        <v/>
      </c>
      <c r="P75" s="25" t="str">
        <f t="shared" si="10"/>
        <v/>
      </c>
    </row>
    <row r="76" spans="1:16" customFormat="1" x14ac:dyDescent="0.35">
      <c r="A76" s="1"/>
      <c r="B76" s="17">
        <v>34</v>
      </c>
      <c r="C76" s="27"/>
      <c r="D76" s="71"/>
      <c r="E76" s="33">
        <f t="shared" si="0"/>
        <v>0</v>
      </c>
      <c r="F76" s="42" t="str">
        <f t="shared" si="1"/>
        <v/>
      </c>
      <c r="G76" s="6"/>
      <c r="H76" s="6"/>
      <c r="I76" s="25" t="str">
        <f t="shared" si="7"/>
        <v/>
      </c>
      <c r="J76" s="6"/>
      <c r="K76" s="25" t="str">
        <f t="shared" si="8"/>
        <v/>
      </c>
      <c r="L76" s="16"/>
      <c r="M76" s="25" t="str">
        <f t="shared" si="9"/>
        <v/>
      </c>
      <c r="N76" s="16"/>
      <c r="O76" s="69" t="str">
        <f t="shared" si="2"/>
        <v/>
      </c>
      <c r="P76" s="25" t="str">
        <f t="shared" si="10"/>
        <v/>
      </c>
    </row>
    <row r="77" spans="1:16" customFormat="1" x14ac:dyDescent="0.35">
      <c r="A77" s="1"/>
      <c r="B77" s="17">
        <v>35</v>
      </c>
      <c r="C77" s="27"/>
      <c r="D77" s="71"/>
      <c r="E77" s="33">
        <f t="shared" si="0"/>
        <v>0</v>
      </c>
      <c r="F77" s="42" t="str">
        <f t="shared" si="1"/>
        <v/>
      </c>
      <c r="G77" s="6"/>
      <c r="H77" s="6"/>
      <c r="I77" s="25" t="str">
        <f t="shared" si="7"/>
        <v/>
      </c>
      <c r="J77" s="6"/>
      <c r="K77" s="25" t="str">
        <f t="shared" si="8"/>
        <v/>
      </c>
      <c r="L77" s="16"/>
      <c r="M77" s="25" t="str">
        <f t="shared" si="9"/>
        <v/>
      </c>
      <c r="N77" s="16"/>
      <c r="O77" s="69" t="str">
        <f t="shared" si="2"/>
        <v/>
      </c>
      <c r="P77" s="25" t="str">
        <f t="shared" si="10"/>
        <v/>
      </c>
    </row>
    <row r="78" spans="1:16" customFormat="1" x14ac:dyDescent="0.35">
      <c r="A78" s="1"/>
      <c r="B78" s="17">
        <v>36</v>
      </c>
      <c r="C78" s="27"/>
      <c r="D78" s="71"/>
      <c r="E78" s="33">
        <f t="shared" si="0"/>
        <v>0</v>
      </c>
      <c r="F78" s="42" t="str">
        <f t="shared" si="1"/>
        <v/>
      </c>
      <c r="G78" s="6"/>
      <c r="H78" s="6"/>
      <c r="I78" s="25" t="str">
        <f t="shared" si="7"/>
        <v/>
      </c>
      <c r="J78" s="6"/>
      <c r="K78" s="25" t="str">
        <f t="shared" si="8"/>
        <v/>
      </c>
      <c r="L78" s="16"/>
      <c r="M78" s="25" t="str">
        <f t="shared" si="9"/>
        <v/>
      </c>
      <c r="N78" s="16"/>
      <c r="O78" s="69" t="str">
        <f t="shared" si="2"/>
        <v/>
      </c>
      <c r="P78" s="25" t="str">
        <f t="shared" si="10"/>
        <v/>
      </c>
    </row>
    <row r="79" spans="1:16" customFormat="1" x14ac:dyDescent="0.35">
      <c r="A79" s="1"/>
      <c r="B79" s="17">
        <v>37</v>
      </c>
      <c r="C79" s="27"/>
      <c r="D79" s="71"/>
      <c r="E79" s="33">
        <f t="shared" si="0"/>
        <v>0</v>
      </c>
      <c r="F79" s="42" t="str">
        <f t="shared" si="1"/>
        <v/>
      </c>
      <c r="G79" s="6"/>
      <c r="H79" s="6"/>
      <c r="I79" s="25" t="str">
        <f t="shared" si="7"/>
        <v/>
      </c>
      <c r="J79" s="6"/>
      <c r="K79" s="25" t="str">
        <f t="shared" si="8"/>
        <v/>
      </c>
      <c r="L79" s="16"/>
      <c r="M79" s="25" t="str">
        <f t="shared" si="9"/>
        <v/>
      </c>
      <c r="N79" s="16"/>
      <c r="O79" s="69" t="str">
        <f t="shared" si="2"/>
        <v/>
      </c>
      <c r="P79" s="25" t="str">
        <f t="shared" si="10"/>
        <v/>
      </c>
    </row>
    <row r="80" spans="1:16" customFormat="1" x14ac:dyDescent="0.35">
      <c r="A80" s="1"/>
      <c r="B80" s="17">
        <v>38</v>
      </c>
      <c r="C80" s="27"/>
      <c r="D80" s="71"/>
      <c r="E80" s="33">
        <f t="shared" si="0"/>
        <v>0</v>
      </c>
      <c r="F80" s="42" t="str">
        <f t="shared" si="1"/>
        <v/>
      </c>
      <c r="G80" s="6"/>
      <c r="H80" s="6"/>
      <c r="I80" s="25" t="str">
        <f t="shared" si="7"/>
        <v/>
      </c>
      <c r="J80" s="6"/>
      <c r="K80" s="25" t="str">
        <f t="shared" si="8"/>
        <v/>
      </c>
      <c r="L80" s="16"/>
      <c r="M80" s="25" t="str">
        <f t="shared" si="9"/>
        <v/>
      </c>
      <c r="N80" s="16"/>
      <c r="O80" s="69" t="str">
        <f t="shared" si="2"/>
        <v/>
      </c>
      <c r="P80" s="25" t="str">
        <f t="shared" si="10"/>
        <v/>
      </c>
    </row>
    <row r="81" spans="1:16" customFormat="1" x14ac:dyDescent="0.35">
      <c r="A81" s="1"/>
      <c r="B81" s="17">
        <v>39</v>
      </c>
      <c r="C81" s="27"/>
      <c r="D81" s="71"/>
      <c r="E81" s="33">
        <f>IFERROR(C81-D81,"")</f>
        <v>0</v>
      </c>
      <c r="F81" s="42" t="str">
        <f>IFERROR(E81/D81,"")</f>
        <v/>
      </c>
      <c r="G81" s="6"/>
      <c r="H81" s="6"/>
      <c r="I81" s="25" t="str">
        <f t="shared" si="7"/>
        <v/>
      </c>
      <c r="J81" s="6"/>
      <c r="K81" s="25" t="str">
        <f t="shared" si="8"/>
        <v/>
      </c>
      <c r="L81" s="16"/>
      <c r="M81" s="25" t="str">
        <f t="shared" si="9"/>
        <v/>
      </c>
      <c r="N81" s="16"/>
      <c r="O81" s="69" t="str">
        <f t="shared" si="2"/>
        <v/>
      </c>
      <c r="P81" s="25" t="str">
        <f t="shared" si="10"/>
        <v/>
      </c>
    </row>
    <row r="82" spans="1:16" customFormat="1" x14ac:dyDescent="0.35">
      <c r="A82" s="1"/>
      <c r="B82" s="17">
        <v>40</v>
      </c>
      <c r="C82" s="27"/>
      <c r="D82" s="71"/>
      <c r="E82" s="33">
        <f t="shared" si="0"/>
        <v>0</v>
      </c>
      <c r="F82" s="42" t="str">
        <f t="shared" si="1"/>
        <v/>
      </c>
      <c r="G82" s="6"/>
      <c r="H82" s="6"/>
      <c r="I82" s="25" t="str">
        <f t="shared" si="7"/>
        <v/>
      </c>
      <c r="J82" s="6"/>
      <c r="K82" s="25" t="str">
        <f t="shared" si="8"/>
        <v/>
      </c>
      <c r="L82" s="16"/>
      <c r="M82" s="25" t="str">
        <f t="shared" si="9"/>
        <v/>
      </c>
      <c r="N82" s="16"/>
      <c r="O82" s="69" t="str">
        <f t="shared" si="2"/>
        <v/>
      </c>
      <c r="P82" s="25" t="str">
        <f t="shared" si="10"/>
        <v/>
      </c>
    </row>
    <row r="83" spans="1:16" customFormat="1" x14ac:dyDescent="0.35">
      <c r="A83" s="1"/>
      <c r="B83" s="17">
        <v>41</v>
      </c>
      <c r="C83" s="27"/>
      <c r="D83" s="71"/>
      <c r="E83" s="33">
        <f t="shared" si="0"/>
        <v>0</v>
      </c>
      <c r="F83" s="42" t="str">
        <f t="shared" si="1"/>
        <v/>
      </c>
      <c r="G83" s="6"/>
      <c r="H83" s="6"/>
      <c r="I83" s="25" t="str">
        <f t="shared" si="7"/>
        <v/>
      </c>
      <c r="J83" s="6"/>
      <c r="K83" s="25" t="str">
        <f t="shared" si="8"/>
        <v/>
      </c>
      <c r="L83" s="16"/>
      <c r="M83" s="25" t="str">
        <f t="shared" si="9"/>
        <v/>
      </c>
      <c r="N83" s="16"/>
      <c r="O83" s="69" t="str">
        <f t="shared" si="2"/>
        <v/>
      </c>
      <c r="P83" s="25" t="str">
        <f t="shared" si="10"/>
        <v/>
      </c>
    </row>
    <row r="84" spans="1:16" customFormat="1" x14ac:dyDescent="0.35">
      <c r="A84" s="1"/>
      <c r="B84" s="17">
        <v>42</v>
      </c>
      <c r="C84" s="27"/>
      <c r="D84" s="71"/>
      <c r="E84" s="33">
        <f t="shared" si="0"/>
        <v>0</v>
      </c>
      <c r="F84" s="42" t="str">
        <f t="shared" si="1"/>
        <v/>
      </c>
      <c r="G84" s="6"/>
      <c r="H84" s="6"/>
      <c r="I84" s="25" t="str">
        <f t="shared" si="7"/>
        <v/>
      </c>
      <c r="J84" s="6"/>
      <c r="K84" s="25" t="str">
        <f t="shared" si="8"/>
        <v/>
      </c>
      <c r="L84" s="16"/>
      <c r="M84" s="25" t="str">
        <f t="shared" si="9"/>
        <v/>
      </c>
      <c r="N84" s="16"/>
      <c r="O84" s="69" t="str">
        <f t="shared" si="2"/>
        <v/>
      </c>
      <c r="P84" s="25" t="str">
        <f t="shared" si="10"/>
        <v/>
      </c>
    </row>
    <row r="85" spans="1:16" customFormat="1" x14ac:dyDescent="0.35">
      <c r="A85" s="1"/>
      <c r="B85" s="17">
        <v>43</v>
      </c>
      <c r="C85" s="27"/>
      <c r="D85" s="71"/>
      <c r="E85" s="33">
        <f t="shared" si="0"/>
        <v>0</v>
      </c>
      <c r="F85" s="42" t="str">
        <f t="shared" si="1"/>
        <v/>
      </c>
      <c r="G85" s="6"/>
      <c r="H85" s="6"/>
      <c r="I85" s="25" t="str">
        <f t="shared" si="7"/>
        <v/>
      </c>
      <c r="J85" s="6"/>
      <c r="K85" s="25" t="str">
        <f t="shared" si="8"/>
        <v/>
      </c>
      <c r="L85" s="16"/>
      <c r="M85" s="25" t="str">
        <f t="shared" si="9"/>
        <v/>
      </c>
      <c r="N85" s="16"/>
      <c r="O85" s="69" t="str">
        <f t="shared" si="2"/>
        <v/>
      </c>
      <c r="P85" s="25" t="str">
        <f t="shared" si="10"/>
        <v/>
      </c>
    </row>
    <row r="86" spans="1:16" customFormat="1" x14ac:dyDescent="0.35">
      <c r="A86" s="1"/>
      <c r="B86" s="17">
        <v>44</v>
      </c>
      <c r="C86" s="27"/>
      <c r="D86" s="71"/>
      <c r="E86" s="33">
        <f t="shared" si="0"/>
        <v>0</v>
      </c>
      <c r="F86" s="42" t="str">
        <f t="shared" si="1"/>
        <v/>
      </c>
      <c r="G86" s="6"/>
      <c r="H86" s="6"/>
      <c r="I86" s="25" t="str">
        <f t="shared" si="7"/>
        <v/>
      </c>
      <c r="J86" s="6"/>
      <c r="K86" s="25" t="str">
        <f t="shared" si="8"/>
        <v/>
      </c>
      <c r="L86" s="16"/>
      <c r="M86" s="25" t="str">
        <f t="shared" si="9"/>
        <v/>
      </c>
      <c r="N86" s="16"/>
      <c r="O86" s="69" t="str">
        <f t="shared" si="2"/>
        <v/>
      </c>
      <c r="P86" s="25" t="str">
        <f t="shared" si="10"/>
        <v/>
      </c>
    </row>
    <row r="87" spans="1:16" customFormat="1" x14ac:dyDescent="0.35">
      <c r="A87" s="1"/>
      <c r="B87" s="17">
        <v>45</v>
      </c>
      <c r="C87" s="27"/>
      <c r="D87" s="71"/>
      <c r="E87" s="33">
        <f t="shared" si="0"/>
        <v>0</v>
      </c>
      <c r="F87" s="42" t="str">
        <f t="shared" si="1"/>
        <v/>
      </c>
      <c r="G87" s="6"/>
      <c r="H87" s="6"/>
      <c r="I87" s="25" t="str">
        <f t="shared" si="7"/>
        <v/>
      </c>
      <c r="J87" s="6"/>
      <c r="K87" s="25" t="str">
        <f t="shared" si="8"/>
        <v/>
      </c>
      <c r="L87" s="16"/>
      <c r="M87" s="25" t="str">
        <f t="shared" si="9"/>
        <v/>
      </c>
      <c r="N87" s="16"/>
      <c r="O87" s="69" t="str">
        <f t="shared" si="2"/>
        <v/>
      </c>
      <c r="P87" s="25" t="str">
        <f t="shared" si="10"/>
        <v/>
      </c>
    </row>
    <row r="88" spans="1:16" customFormat="1" x14ac:dyDescent="0.35">
      <c r="A88" s="1"/>
      <c r="B88" s="17">
        <v>46</v>
      </c>
      <c r="C88" s="27"/>
      <c r="D88" s="71"/>
      <c r="E88" s="33">
        <f t="shared" si="0"/>
        <v>0</v>
      </c>
      <c r="F88" s="42" t="str">
        <f t="shared" si="1"/>
        <v/>
      </c>
      <c r="G88" s="6"/>
      <c r="H88" s="6"/>
      <c r="I88" s="25" t="str">
        <f t="shared" si="7"/>
        <v/>
      </c>
      <c r="J88" s="6"/>
      <c r="K88" s="25" t="str">
        <f t="shared" si="8"/>
        <v/>
      </c>
      <c r="L88" s="16"/>
      <c r="M88" s="25" t="str">
        <f t="shared" si="9"/>
        <v/>
      </c>
      <c r="N88" s="16"/>
      <c r="O88" s="69" t="str">
        <f t="shared" si="2"/>
        <v/>
      </c>
      <c r="P88" s="25" t="str">
        <f t="shared" si="10"/>
        <v/>
      </c>
    </row>
    <row r="89" spans="1:16" customFormat="1" x14ac:dyDescent="0.35">
      <c r="A89" s="1"/>
      <c r="B89" s="17">
        <v>47</v>
      </c>
      <c r="C89" s="27"/>
      <c r="D89" s="71"/>
      <c r="E89" s="33">
        <f t="shared" si="0"/>
        <v>0</v>
      </c>
      <c r="F89" s="42" t="str">
        <f t="shared" si="1"/>
        <v/>
      </c>
      <c r="G89" s="6"/>
      <c r="H89" s="6"/>
      <c r="I89" s="25" t="str">
        <f t="shared" si="7"/>
        <v/>
      </c>
      <c r="J89" s="6"/>
      <c r="K89" s="25" t="str">
        <f t="shared" si="8"/>
        <v/>
      </c>
      <c r="L89" s="16"/>
      <c r="M89" s="25" t="str">
        <f t="shared" si="9"/>
        <v/>
      </c>
      <c r="N89" s="16"/>
      <c r="O89" s="69" t="str">
        <f t="shared" si="2"/>
        <v/>
      </c>
      <c r="P89" s="25" t="str">
        <f t="shared" si="10"/>
        <v/>
      </c>
    </row>
    <row r="90" spans="1:16" customFormat="1" x14ac:dyDescent="0.35">
      <c r="A90" s="1"/>
      <c r="B90" s="17">
        <v>48</v>
      </c>
      <c r="C90" s="27"/>
      <c r="D90" s="71"/>
      <c r="E90" s="33">
        <f t="shared" si="0"/>
        <v>0</v>
      </c>
      <c r="F90" s="42" t="str">
        <f t="shared" si="1"/>
        <v/>
      </c>
      <c r="G90" s="6"/>
      <c r="H90" s="6"/>
      <c r="I90" s="25" t="str">
        <f t="shared" si="7"/>
        <v/>
      </c>
      <c r="J90" s="6"/>
      <c r="K90" s="25" t="str">
        <f t="shared" si="8"/>
        <v/>
      </c>
      <c r="L90" s="16"/>
      <c r="M90" s="25" t="str">
        <f t="shared" si="9"/>
        <v/>
      </c>
      <c r="N90" s="16"/>
      <c r="O90" s="69" t="str">
        <f t="shared" si="2"/>
        <v/>
      </c>
      <c r="P90" s="25" t="str">
        <f t="shared" si="10"/>
        <v/>
      </c>
    </row>
    <row r="91" spans="1:16" customFormat="1" x14ac:dyDescent="0.35">
      <c r="A91" s="1"/>
      <c r="B91" s="17">
        <v>49</v>
      </c>
      <c r="C91" s="27"/>
      <c r="D91" s="71"/>
      <c r="E91" s="33">
        <f t="shared" si="0"/>
        <v>0</v>
      </c>
      <c r="F91" s="42" t="str">
        <f t="shared" si="1"/>
        <v/>
      </c>
      <c r="G91" s="6"/>
      <c r="H91" s="6"/>
      <c r="I91" s="25" t="str">
        <f t="shared" si="7"/>
        <v/>
      </c>
      <c r="J91" s="6"/>
      <c r="K91" s="25" t="str">
        <f t="shared" si="8"/>
        <v/>
      </c>
      <c r="L91" s="16"/>
      <c r="M91" s="25" t="str">
        <f t="shared" si="9"/>
        <v/>
      </c>
      <c r="N91" s="16"/>
      <c r="O91" s="69" t="str">
        <f t="shared" si="2"/>
        <v/>
      </c>
      <c r="P91" s="25" t="str">
        <f t="shared" si="10"/>
        <v/>
      </c>
    </row>
    <row r="92" spans="1:16" customFormat="1" x14ac:dyDescent="0.35">
      <c r="A92" s="1"/>
      <c r="B92" s="17">
        <v>50</v>
      </c>
      <c r="C92" s="27"/>
      <c r="D92" s="71"/>
      <c r="E92" s="33">
        <f t="shared" si="0"/>
        <v>0</v>
      </c>
      <c r="F92" s="42" t="str">
        <f t="shared" si="1"/>
        <v/>
      </c>
      <c r="G92" s="6"/>
      <c r="H92" s="6"/>
      <c r="I92" s="25" t="str">
        <f t="shared" si="7"/>
        <v/>
      </c>
      <c r="J92" s="6"/>
      <c r="K92" s="25" t="str">
        <f t="shared" si="8"/>
        <v/>
      </c>
      <c r="L92" s="16"/>
      <c r="M92" s="25" t="str">
        <f t="shared" si="9"/>
        <v/>
      </c>
      <c r="N92" s="16"/>
      <c r="O92" s="69" t="str">
        <f t="shared" si="2"/>
        <v/>
      </c>
      <c r="P92" s="25" t="str">
        <f t="shared" si="10"/>
        <v/>
      </c>
    </row>
    <row r="93" spans="1:16" customFormat="1" x14ac:dyDescent="0.35">
      <c r="A93" s="1"/>
      <c r="B93" s="17">
        <v>51</v>
      </c>
      <c r="C93" s="27"/>
      <c r="D93" s="71"/>
      <c r="E93" s="33">
        <f t="shared" si="0"/>
        <v>0</v>
      </c>
      <c r="F93" s="42" t="str">
        <f t="shared" si="1"/>
        <v/>
      </c>
      <c r="G93" s="6"/>
      <c r="H93" s="6"/>
      <c r="I93" s="25" t="str">
        <f t="shared" si="7"/>
        <v/>
      </c>
      <c r="J93" s="6"/>
      <c r="K93" s="25" t="str">
        <f t="shared" si="8"/>
        <v/>
      </c>
      <c r="L93" s="16"/>
      <c r="M93" s="25" t="str">
        <f t="shared" si="9"/>
        <v/>
      </c>
      <c r="N93" s="16"/>
      <c r="O93" s="69" t="str">
        <f t="shared" si="2"/>
        <v/>
      </c>
      <c r="P93" s="25" t="str">
        <f t="shared" si="10"/>
        <v/>
      </c>
    </row>
    <row r="94" spans="1:16" customFormat="1" ht="16" thickBot="1" x14ac:dyDescent="0.4">
      <c r="A94" s="1"/>
      <c r="B94" s="21">
        <v>52</v>
      </c>
      <c r="C94" s="28"/>
      <c r="D94" s="72"/>
      <c r="E94" s="34">
        <f t="shared" si="0"/>
        <v>0</v>
      </c>
      <c r="F94" s="43" t="str">
        <f t="shared" si="1"/>
        <v/>
      </c>
      <c r="G94" s="22"/>
      <c r="H94" s="22"/>
      <c r="I94" s="26" t="str">
        <f t="shared" si="7"/>
        <v/>
      </c>
      <c r="J94" s="22"/>
      <c r="K94" s="26" t="str">
        <f t="shared" si="8"/>
        <v/>
      </c>
      <c r="L94" s="23"/>
      <c r="M94" s="26" t="str">
        <f t="shared" si="9"/>
        <v/>
      </c>
      <c r="N94" s="23"/>
      <c r="O94" s="70" t="str">
        <f t="shared" si="2"/>
        <v/>
      </c>
      <c r="P94" s="26" t="str">
        <f t="shared" si="10"/>
        <v/>
      </c>
    </row>
    <row r="95" spans="1:16" customFormat="1" ht="24" customHeight="1" x14ac:dyDescent="0.35">
      <c r="A95" s="1"/>
      <c r="B95" s="5"/>
      <c r="D95" s="5"/>
      <c r="E95" s="5"/>
      <c r="G95" s="5"/>
      <c r="H95" s="5"/>
      <c r="I95" s="5"/>
      <c r="J95" s="5"/>
      <c r="K95" s="5"/>
      <c r="L95" s="5"/>
      <c r="M95" s="5"/>
      <c r="O95" s="5"/>
      <c r="P95" s="5"/>
    </row>
    <row r="96" spans="1:16" ht="31" customHeight="1" x14ac:dyDescent="0.35">
      <c r="B96" s="30" t="s">
        <v>37</v>
      </c>
      <c r="D96" s="7" t="s">
        <v>23</v>
      </c>
      <c r="E96" s="7"/>
    </row>
    <row r="97" spans="1:16" customFormat="1" ht="50.15" customHeight="1" x14ac:dyDescent="0.35">
      <c r="A97" s="1"/>
      <c r="B97" s="5"/>
      <c r="C97" s="15" t="s">
        <v>25</v>
      </c>
      <c r="D97" s="15" t="s">
        <v>26</v>
      </c>
      <c r="E97" s="15" t="s">
        <v>27</v>
      </c>
      <c r="F97" s="29" t="s">
        <v>38</v>
      </c>
      <c r="G97" s="15" t="s">
        <v>28</v>
      </c>
      <c r="H97" s="15" t="s">
        <v>2</v>
      </c>
      <c r="I97" s="29" t="s">
        <v>39</v>
      </c>
      <c r="J97" s="15" t="s">
        <v>30</v>
      </c>
      <c r="K97" s="29" t="s">
        <v>40</v>
      </c>
      <c r="L97" s="15" t="s">
        <v>32</v>
      </c>
      <c r="M97" s="29" t="s">
        <v>41</v>
      </c>
      <c r="N97" s="15" t="s">
        <v>34</v>
      </c>
      <c r="O97" s="29" t="s">
        <v>42</v>
      </c>
      <c r="P97" s="29" t="s">
        <v>43</v>
      </c>
    </row>
    <row r="98" spans="1:16" s="4" customFormat="1" ht="36" customHeight="1" x14ac:dyDescent="0.35">
      <c r="A98" s="3"/>
      <c r="B98" s="18" t="s">
        <v>0</v>
      </c>
      <c r="C98" s="31">
        <f>SUM(C43:C94)</f>
        <v>0</v>
      </c>
      <c r="D98" s="32">
        <f>SUM(D43:D94)</f>
        <v>0</v>
      </c>
      <c r="E98" s="32">
        <f>SUM(E43:E94)</f>
        <v>0</v>
      </c>
      <c r="F98" s="44" t="str">
        <f>IFERROR(AVERAGE(F43:F94),"")</f>
        <v/>
      </c>
      <c r="G98" s="19">
        <f>SUM(G43:G94)</f>
        <v>0</v>
      </c>
      <c r="H98" s="19">
        <f>SUM(H43:H94)</f>
        <v>0</v>
      </c>
      <c r="I98" s="35" t="str">
        <f>IFERROR(AVERAGE(I43:I94),"")</f>
        <v/>
      </c>
      <c r="J98" s="19">
        <f>SUM(J43:J94)</f>
        <v>0</v>
      </c>
      <c r="K98" s="35" t="str">
        <f>IFERROR(AVERAGE(K43:K94),"")</f>
        <v/>
      </c>
      <c r="L98" s="19">
        <f>SUM(L43:L94)</f>
        <v>0</v>
      </c>
      <c r="M98" s="35" t="str">
        <f>IFERROR(AVERAGE(M43:M94),"")</f>
        <v/>
      </c>
      <c r="N98" s="19">
        <f>SUM(N43:N94)</f>
        <v>0</v>
      </c>
      <c r="O98" s="35" t="str">
        <f>IFERROR(AVERAGE(O43:O94),"")</f>
        <v/>
      </c>
      <c r="P98" s="35" t="str">
        <f>IFERROR(AVERAGE(P43:P94),"")</f>
        <v/>
      </c>
    </row>
    <row r="99" spans="1:16" s="4" customFormat="1" ht="36" customHeight="1" x14ac:dyDescent="0.35">
      <c r="A99" s="3"/>
      <c r="B99" s="18" t="s">
        <v>14</v>
      </c>
      <c r="C99" s="38"/>
      <c r="D99" s="38"/>
      <c r="E99" s="38"/>
      <c r="F99" s="45"/>
      <c r="G99" s="8"/>
      <c r="H99" s="9"/>
      <c r="I99" s="36"/>
      <c r="J99" s="8"/>
      <c r="K99" s="36"/>
      <c r="L99" s="8"/>
      <c r="M99" s="36"/>
      <c r="N99" s="8"/>
      <c r="O99" s="36"/>
      <c r="P99" s="36"/>
    </row>
    <row r="100" spans="1:16" s="4" customFormat="1" ht="36" customHeight="1" x14ac:dyDescent="0.35">
      <c r="A100" s="3"/>
      <c r="B100" s="18" t="s">
        <v>44</v>
      </c>
      <c r="C100" s="20" t="str">
        <f t="shared" ref="C100:P100" si="11">IFERROR(C98/C99,"")</f>
        <v/>
      </c>
      <c r="D100" s="20" t="str">
        <f t="shared" si="11"/>
        <v/>
      </c>
      <c r="E100" s="20" t="str">
        <f t="shared" si="11"/>
        <v/>
      </c>
      <c r="F100" s="20" t="str">
        <f t="shared" si="11"/>
        <v/>
      </c>
      <c r="G100" s="20" t="str">
        <f t="shared" si="11"/>
        <v/>
      </c>
      <c r="H100" s="20" t="str">
        <f t="shared" si="11"/>
        <v/>
      </c>
      <c r="I100" s="20" t="str">
        <f t="shared" si="11"/>
        <v/>
      </c>
      <c r="J100" s="20" t="str">
        <f t="shared" si="11"/>
        <v/>
      </c>
      <c r="K100" s="20" t="str">
        <f t="shared" si="11"/>
        <v/>
      </c>
      <c r="L100" s="20" t="str">
        <f t="shared" si="11"/>
        <v/>
      </c>
      <c r="M100" s="20" t="str">
        <f t="shared" si="11"/>
        <v/>
      </c>
      <c r="N100" s="20" t="str">
        <f t="shared" si="11"/>
        <v/>
      </c>
      <c r="O100" s="20" t="str">
        <f t="shared" si="11"/>
        <v/>
      </c>
      <c r="P100" s="20" t="str">
        <f t="shared" si="11"/>
        <v/>
      </c>
    </row>
    <row r="101" spans="1:16" customFormat="1" ht="24" customHeight="1" x14ac:dyDescent="0.35">
      <c r="A101" s="1"/>
      <c r="B101" s="5"/>
      <c r="D101" s="5"/>
      <c r="E101" s="5"/>
      <c r="G101" s="5"/>
      <c r="H101" s="5"/>
      <c r="I101" s="5"/>
      <c r="J101" s="5"/>
      <c r="K101" s="5"/>
      <c r="L101" s="5"/>
      <c r="M101" s="5"/>
      <c r="O101" s="5"/>
      <c r="P101" s="5"/>
    </row>
    <row r="102" spans="1:16" ht="31" customHeight="1" x14ac:dyDescent="0.35">
      <c r="B102" s="30" t="s">
        <v>45</v>
      </c>
      <c r="E102" s="7"/>
    </row>
    <row r="103" spans="1:16" ht="35.15" customHeight="1" x14ac:dyDescent="0.35">
      <c r="B103" s="15" t="s">
        <v>46</v>
      </c>
      <c r="C103" s="15" t="s">
        <v>36</v>
      </c>
      <c r="D103" s="15" t="s">
        <v>47</v>
      </c>
      <c r="E103" s="81"/>
      <c r="F103" s="81"/>
      <c r="G103" s="81"/>
      <c r="H103" s="81"/>
      <c r="I103" s="81"/>
      <c r="J103" s="81"/>
      <c r="K103" s="81"/>
      <c r="L103" s="81"/>
      <c r="M103" s="81"/>
      <c r="N103" s="81"/>
      <c r="O103" s="81"/>
      <c r="P103" s="81"/>
    </row>
    <row r="104" spans="1:16" ht="35.15" customHeight="1" x14ac:dyDescent="0.35">
      <c r="B104" s="83" t="s">
        <v>48</v>
      </c>
      <c r="C104" s="82"/>
      <c r="D104" s="82"/>
      <c r="E104" s="81"/>
      <c r="F104" s="81"/>
      <c r="G104" s="81"/>
      <c r="H104" s="81"/>
      <c r="I104" s="81"/>
      <c r="J104" s="81"/>
      <c r="K104" s="81"/>
      <c r="L104" s="81"/>
      <c r="M104" s="81"/>
      <c r="N104" s="81"/>
      <c r="O104" s="81"/>
      <c r="P104" s="81"/>
    </row>
    <row r="105" spans="1:16" ht="35.15" customHeight="1" x14ac:dyDescent="0.35">
      <c r="B105" s="83" t="s">
        <v>49</v>
      </c>
      <c r="C105" s="82"/>
      <c r="D105" s="82"/>
      <c r="E105" s="81"/>
      <c r="F105" s="81"/>
      <c r="G105" s="81"/>
      <c r="H105" s="81"/>
      <c r="I105" s="81"/>
      <c r="J105" s="81"/>
      <c r="K105" s="81"/>
      <c r="L105" s="81"/>
      <c r="M105" s="81"/>
      <c r="N105" s="81"/>
      <c r="O105" s="81"/>
      <c r="P105" s="81"/>
    </row>
    <row r="106" spans="1:16" ht="35.15" customHeight="1" x14ac:dyDescent="0.35">
      <c r="B106" s="83" t="s">
        <v>50</v>
      </c>
      <c r="C106" s="82"/>
      <c r="D106" s="82"/>
      <c r="E106" s="81"/>
      <c r="F106" s="81"/>
      <c r="G106" s="81"/>
      <c r="H106" s="81"/>
      <c r="I106" s="81"/>
      <c r="J106" s="81"/>
      <c r="K106" s="81"/>
      <c r="L106" s="81"/>
      <c r="M106" s="81"/>
      <c r="N106" s="81"/>
      <c r="O106" s="81"/>
      <c r="P106" s="81"/>
    </row>
    <row r="107" spans="1:16" ht="35.15" customHeight="1" x14ac:dyDescent="0.35">
      <c r="B107" s="83" t="s">
        <v>51</v>
      </c>
      <c r="C107" s="82"/>
      <c r="D107" s="82"/>
      <c r="E107" s="81"/>
      <c r="F107" s="81"/>
      <c r="G107" s="81"/>
      <c r="H107" s="81"/>
      <c r="I107" s="81"/>
      <c r="J107" s="81"/>
      <c r="K107" s="81"/>
      <c r="L107" s="81"/>
      <c r="M107" s="81"/>
      <c r="N107" s="81"/>
      <c r="O107" s="81"/>
      <c r="P107" s="81"/>
    </row>
    <row r="108" spans="1:16" ht="35.15" customHeight="1" x14ac:dyDescent="0.35">
      <c r="B108" s="83" t="s">
        <v>52</v>
      </c>
      <c r="C108" s="82"/>
      <c r="D108" s="82"/>
      <c r="E108" s="81"/>
      <c r="F108" s="81"/>
      <c r="G108" s="81"/>
      <c r="H108" s="81"/>
      <c r="I108" s="81"/>
      <c r="J108" s="81"/>
      <c r="K108" s="81"/>
      <c r="L108" s="81"/>
      <c r="M108" s="81"/>
      <c r="N108" s="81"/>
      <c r="O108" s="81"/>
      <c r="P108" s="81"/>
    </row>
    <row r="109" spans="1:16" ht="35.15" customHeight="1" x14ac:dyDescent="0.35">
      <c r="B109" s="83" t="s">
        <v>53</v>
      </c>
      <c r="C109" s="82"/>
      <c r="D109" s="82"/>
      <c r="E109" s="81"/>
      <c r="F109" s="81"/>
      <c r="G109" s="81"/>
      <c r="H109" s="81"/>
      <c r="I109" s="81"/>
      <c r="J109" s="81"/>
      <c r="K109" s="81"/>
      <c r="L109" s="81"/>
      <c r="M109" s="81"/>
      <c r="N109" s="81"/>
      <c r="O109" s="81"/>
      <c r="P109" s="81"/>
    </row>
    <row r="110" spans="1:16" x14ac:dyDescent="0.35">
      <c r="B110" s="81"/>
      <c r="C110" s="81"/>
      <c r="D110" s="81"/>
      <c r="E110" s="81"/>
      <c r="F110" s="81"/>
      <c r="G110" s="81"/>
      <c r="H110" s="81"/>
      <c r="I110" s="81"/>
      <c r="J110" s="81"/>
      <c r="K110" s="81"/>
      <c r="L110" s="81"/>
      <c r="M110" s="81"/>
      <c r="N110" s="81"/>
      <c r="O110" s="81"/>
      <c r="P110" s="81"/>
    </row>
  </sheetData>
  <mergeCells count="48">
    <mergeCell ref="B2:D2"/>
    <mergeCell ref="E2:H2"/>
    <mergeCell ref="B38:C38"/>
    <mergeCell ref="E20:J20"/>
    <mergeCell ref="K20:P20"/>
    <mergeCell ref="B22:D22"/>
    <mergeCell ref="B23:D23"/>
    <mergeCell ref="B24:D24"/>
    <mergeCell ref="B27:C27"/>
    <mergeCell ref="B28:C28"/>
    <mergeCell ref="B32:D32"/>
    <mergeCell ref="B33:D33"/>
    <mergeCell ref="B34:D34"/>
    <mergeCell ref="B37:C37"/>
    <mergeCell ref="B11:C11"/>
    <mergeCell ref="E11:F11"/>
    <mergeCell ref="H11:I11"/>
    <mergeCell ref="H12:I12"/>
    <mergeCell ref="M12:N12"/>
    <mergeCell ref="O12:P12"/>
    <mergeCell ref="H8:I8"/>
    <mergeCell ref="K8:L8"/>
    <mergeCell ref="O8:P8"/>
    <mergeCell ref="H9:I9"/>
    <mergeCell ref="O9:P9"/>
    <mergeCell ref="B10:C10"/>
    <mergeCell ref="E10:F10"/>
    <mergeCell ref="H10:I10"/>
    <mergeCell ref="B7:D7"/>
    <mergeCell ref="E7:G7"/>
    <mergeCell ref="H7:J7"/>
    <mergeCell ref="K7:L7"/>
    <mergeCell ref="M7:N7"/>
    <mergeCell ref="O7:P7"/>
    <mergeCell ref="B6:D6"/>
    <mergeCell ref="E6:G6"/>
    <mergeCell ref="H6:J6"/>
    <mergeCell ref="K6:L6"/>
    <mergeCell ref="M6:N6"/>
    <mergeCell ref="O6:P6"/>
    <mergeCell ref="H4:I4"/>
    <mergeCell ref="O4:P4"/>
    <mergeCell ref="B5:D5"/>
    <mergeCell ref="E5:G5"/>
    <mergeCell ref="H5:J5"/>
    <mergeCell ref="K5:L5"/>
    <mergeCell ref="M5:N5"/>
    <mergeCell ref="O5:P5"/>
  </mergeCells>
  <pageMargins left="0.4" right="0.4" top="0.4" bottom="0.4" header="0" footer="0"/>
  <pageSetup scale="55" fitToHeight="0" orientation="landscape" horizontalDpi="0" verticalDpi="0"/>
  <rowBreaks count="1" manualBreakCount="1">
    <brk id="9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11" customWidth="1"/>
    <col min="2" max="2" width="88.33203125" style="11" customWidth="1"/>
    <col min="3" max="16384" width="10.83203125" style="11"/>
  </cols>
  <sheetData>
    <row r="2" spans="2:2" ht="108" customHeight="1" x14ac:dyDescent="0.35">
      <c r="B2" s="10"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Relatório de KPI de redes socia</vt:lpstr>
      <vt:lpstr>EM BRANCO - Relatório de KPI de</vt:lpstr>
      <vt:lpstr>– Aviso de isenção de responsab</vt:lpstr>
      <vt:lpstr>'EM BRANCO - Relatório de KPI de'!Print_Area</vt:lpstr>
      <vt:lpstr>'Relatório de KPI de redes socia'!Print_Area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cp:lastPrinted>2023-10-14T21:54:05Z</cp:lastPrinted>
  <dcterms:created xsi:type="dcterms:W3CDTF">2016-07-15T15:02:20Z</dcterms:created>
  <dcterms:modified xsi:type="dcterms:W3CDTF">2024-06-02T02:44:16Z</dcterms:modified>
</cp:coreProperties>
</file>