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pt_BR\-content-marketing-project-management-templates\"/>
    </mc:Choice>
  </mc:AlternateContent>
  <xr:revisionPtr revIDLastSave="0" documentId="13_ncr:1_{1CD37FB9-D832-49D6-9C6D-C58B80295C17}" xr6:coauthVersionLast="47" xr6:coauthVersionMax="47" xr10:uidLastSave="{00000000-0000-0000-0000-000000000000}"/>
  <bookViews>
    <workbookView xWindow="5445" yWindow="885" windowWidth="32490" windowHeight="30600" tabRatio="500" xr2:uid="{00000000-000D-0000-FFFF-FFFF00000000}"/>
  </bookViews>
  <sheets>
    <sheet name="Painel de gerenciamento de proj" sheetId="1" r:id="rId1"/>
    <sheet name="EM BRANCO  Painel de gerenciame" sheetId="7"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'EM BRANCO  Painel de gerenciame'!$B$1:$I$47</definedName>
    <definedName name="_xlnm.Print_Area" localSheetId="0">'Painel de gerenciamento de proj'!$B$2:$I$38</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7" l="1"/>
  <c r="C37" i="7"/>
  <c r="C36" i="7"/>
  <c r="C35" i="7"/>
  <c r="C34" i="7"/>
  <c r="C46" i="7"/>
  <c r="C45" i="7"/>
  <c r="C44" i="7"/>
  <c r="C43" i="7"/>
  <c r="C36" i="1"/>
  <c r="C35" i="1"/>
  <c r="C34" i="1"/>
  <c r="C29" i="1"/>
  <c r="C28" i="1"/>
  <c r="C27" i="1"/>
  <c r="C26" i="1"/>
  <c r="C25" i="1"/>
  <c r="F30" i="7"/>
  <c r="F29" i="7"/>
  <c r="F28" i="7"/>
  <c r="F27" i="7"/>
  <c r="F26" i="7"/>
  <c r="F25" i="7"/>
  <c r="F24" i="7"/>
  <c r="F23" i="7"/>
  <c r="F22" i="7"/>
  <c r="F21" i="7"/>
  <c r="F20" i="7"/>
  <c r="F19" i="7"/>
  <c r="F18" i="7"/>
  <c r="F17" i="7"/>
  <c r="F16" i="7"/>
  <c r="F15" i="7"/>
  <c r="F14" i="7"/>
  <c r="F13" i="7"/>
  <c r="F12" i="7"/>
  <c r="F11" i="7"/>
  <c r="C39" i="7" l="1"/>
  <c r="D36" i="7" s="1"/>
  <c r="C47" i="7"/>
  <c r="D43" i="7" s="1"/>
  <c r="C37" i="1"/>
  <c r="D38" i="7" l="1"/>
  <c r="D34" i="7"/>
  <c r="D37" i="7"/>
  <c r="D35" i="7"/>
  <c r="D39" i="7" s="1"/>
  <c r="D46" i="7"/>
  <c r="D44" i="7"/>
  <c r="D45" i="7"/>
  <c r="C38" i="1"/>
  <c r="D35" i="1" s="1"/>
  <c r="C30" i="1"/>
  <c r="D26" i="1" s="1"/>
  <c r="D47" i="7" l="1"/>
  <c r="D29" i="1"/>
  <c r="D25" i="1"/>
  <c r="D28" i="1"/>
  <c r="D27" i="1"/>
  <c r="D34" i="1"/>
  <c r="D37" i="1"/>
  <c r="D36" i="1"/>
  <c r="F11" i="1"/>
  <c r="D38" i="1" l="1"/>
  <c r="D30" i="1"/>
  <c r="F12" i="1"/>
  <c r="F13" i="1"/>
  <c r="F14" i="1"/>
  <c r="F15" i="1"/>
  <c r="F16" i="1"/>
  <c r="F17" i="1"/>
  <c r="F18" i="1"/>
  <c r="F19" i="1"/>
  <c r="F20" i="1"/>
  <c r="F21" i="1"/>
</calcChain>
</file>

<file path=xl/sharedStrings.xml><?xml version="1.0" encoding="utf-8"?>
<sst xmlns="http://schemas.openxmlformats.org/spreadsheetml/2006/main" count="164" uniqueCount="63">
  <si>
    <t>STATUS</t>
  </si>
  <si>
    <t>00/00/00</t>
  </si>
  <si>
    <t>TOTAL</t>
  </si>
  <si>
    <t>MODELO DE PAINEL DE GERENCIAMENTO DE PROJETOS DE MARKETING</t>
  </si>
  <si>
    <t>NOME DA CAMPANHA</t>
  </si>
  <si>
    <t>DATA</t>
  </si>
  <si>
    <t>STATUS DO PROJETO</t>
  </si>
  <si>
    <t>PORCENTAGEM CONCLUÍDA</t>
  </si>
  <si>
    <t>NO PRAZO</t>
  </si>
  <si>
    <t>LINHA DO TEMPO DE TAREFAS</t>
  </si>
  <si>
    <t>DADOS DO PAINEL</t>
  </si>
  <si>
    <t>TABELA DE TAREFAS</t>
  </si>
  <si>
    <t>NOME DA TAREFA</t>
  </si>
  <si>
    <t>ATRIBUÍDO A</t>
  </si>
  <si>
    <t>DATA DE 
INÍCIO</t>
  </si>
  <si>
    <t>DATA DE 
TÉRMINO</t>
  </si>
  <si>
    <r>
      <t xml:space="preserve">DURAÇÃO </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</si>
  <si>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</si>
  <si>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</si>
  <si>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Definir reunião de início</t>
  </si>
  <si>
    <t>Concluído</t>
  </si>
  <si>
    <t>Alta</t>
  </si>
  <si>
    <t>Não iniciado</t>
  </si>
  <si>
    <t>Entrar em acordo sobre os objetivos</t>
  </si>
  <si>
    <t>Média</t>
  </si>
  <si>
    <t>Em andamento</t>
  </si>
  <si>
    <t>Determinar pessoal</t>
  </si>
  <si>
    <t>Baixa</t>
  </si>
  <si>
    <t>Desenvolver mensagens</t>
  </si>
  <si>
    <t>Atrasado</t>
  </si>
  <si>
    <t>Finalizar o orçamento</t>
  </si>
  <si>
    <t>Em espera</t>
  </si>
  <si>
    <t>Divulgar por e-mail</t>
  </si>
  <si>
    <t>Criar página inicial</t>
  </si>
  <si>
    <t>Post de blog direcionado</t>
  </si>
  <si>
    <t>Produção de vídeo</t>
  </si>
  <si>
    <t>Conteúdo de anúncio</t>
  </si>
  <si>
    <t>Promoção nas redes sociais</t>
  </si>
  <si>
    <t>PORCENTAGEM DE STATUS DA TAREFA</t>
  </si>
  <si>
    <t>ORÇAMENTO</t>
  </si>
  <si>
    <t>CONTAGEM</t>
  </si>
  <si>
    <t>PORCENTAGEM</t>
  </si>
  <si>
    <t>PLANEJADO</t>
  </si>
  <si>
    <t>REAL</t>
  </si>
  <si>
    <t>PORCENTAGEM DE PRIORIDADE DA TAREFA</t>
  </si>
  <si>
    <t>ITENS PENDENTES</t>
  </si>
  <si>
    <t>Decisões</t>
  </si>
  <si>
    <t>Ações</t>
  </si>
  <si>
    <t xml:space="preserve">Solicitações de mudança </t>
  </si>
  <si>
    <t>CLIQUE AQUI PARA CRIAR NO SMARTSHEET</t>
  </si>
  <si>
    <t>PAINEL DE GERENCIAMENTO DE PROJETOS DE MARKETING</t>
  </si>
  <si>
    <t xml:space="preserve">Insira DADOS DO PAINEL nas tabelas a partir da linha 8. Os gráficos do painel serão preenchidos automaticamente. </t>
  </si>
  <si>
    <t>Tarefa 12</t>
  </si>
  <si>
    <t>Tarefa 13</t>
  </si>
  <si>
    <t>Tarefa 14</t>
  </si>
  <si>
    <t>Tarefa 15</t>
  </si>
  <si>
    <t>Tarefa 16</t>
  </si>
  <si>
    <t>Tarefa 17</t>
  </si>
  <si>
    <t>Tarefa 18</t>
  </si>
  <si>
    <t>Tarefa 19</t>
  </si>
  <si>
    <t>Tarefa 20</t>
  </si>
  <si>
    <t>preenche automaticamente</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</si>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</sst>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0"/>
      <color theme="1" tint="0.34998626667073579"/>
      <name val="Century Gothic"/>
      <family val="1"/>
    </font>
    <font>
      <b/>
      <sz val="12"/>
      <color theme="1"/>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7" fillId="0" borderId="0" xfId="5"/>
    <xf numFmtId="166" fontId="18" fillId="2" borderId="4"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9" fontId="18" fillId="2" borderId="4" xfId="6" applyFont="1" applyFill="1" applyBorder="1" applyAlignment="1">
      <alignment horizontal="center" vertical="center" wrapText="1"/>
    </xf>
    <xf numFmtId="0" fontId="15" fillId="2" borderId="0" xfId="0" applyFont="1" applyFill="1" applyAlignment="1">
      <alignment vertical="center"/>
    </xf>
    <xf numFmtId="0" fontId="19" fillId="8" borderId="0" xfId="7" applyFont="1" applyFill="1" applyAlignment="1">
      <alignment horizontal="center" vertical="center"/>
    </xf>
    <xf numFmtId="0" fontId="18" fillId="2" borderId="5" xfId="0" applyFont="1" applyFill="1" applyBorder="1" applyAlignment="1">
      <alignment horizontal="left" vertical="center" indent="1"/>
    </xf>
    <xf numFmtId="0" fontId="18" fillId="2" borderId="6" xfId="0" applyFont="1" applyFill="1" applyBorder="1" applyAlignment="1">
      <alignment horizontal="left" vertical="center" indent="1"/>
    </xf>
    <xf numFmtId="0" fontId="18"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gerenciamento de proj'!$D$10</c:f>
              <c:strCache>
                <c:ptCount val="1"/>
                <c:pt idx="0">
                  <c:v>DATA DE 
INÍCIO</c:v>
                </c:pt>
              </c:strCache>
            </c:strRef>
          </c:tx>
          <c:spPr>
            <a:noFill/>
            <a:ln>
              <a:noFill/>
            </a:ln>
            <a:effectLst/>
          </c:spPr>
          <c:invertIfNegative val="0"/>
          <c:cat>
            <c:strRef>
              <c:f>'Painel de gerenciamento de proj'!$B$11:$B$21</c:f>
              <c:strCache>
                <c:ptCount val="11"/>
                <c:pt idx="0">
                  <c:v>Definir reunião de início</c:v>
                </c:pt>
                <c:pt idx="1">
                  <c:v>Entrar em acordo sobre os objetivos</c:v>
                </c:pt>
                <c:pt idx="2">
                  <c:v>Determinar pessoal</c:v>
                </c:pt>
                <c:pt idx="3">
                  <c:v>Desenvolver mensagens</c:v>
                </c:pt>
                <c:pt idx="4">
                  <c:v>Finalizar o orçamento</c:v>
                </c:pt>
                <c:pt idx="5">
                  <c:v>Divulgar por e-mail</c:v>
                </c:pt>
                <c:pt idx="6">
                  <c:v>Criar página inicial</c:v>
                </c:pt>
                <c:pt idx="7">
                  <c:v>Post de blog direcionado</c:v>
                </c:pt>
                <c:pt idx="8">
                  <c:v>Produção de vídeo</c:v>
                </c:pt>
                <c:pt idx="9">
                  <c:v>Conteúdo de anúncio</c:v>
                </c:pt>
                <c:pt idx="10">
                  <c:v>Promoção nas redes sociais</c:v>
                </c:pt>
              </c:strCache>
            </c:strRef>
          </c:cat>
          <c:val>
            <c:numRef>
              <c:f>'Painel de gerenciamento de proj'!$D$11:$D$21</c:f>
              <c:numCache>
                <c:formatCode>mm/dd</c:formatCode>
                <c:ptCount val="11"/>
                <c:pt idx="0">
                  <c:v>45293</c:v>
                </c:pt>
                <c:pt idx="1">
                  <c:v>45295</c:v>
                </c:pt>
                <c:pt idx="2">
                  <c:v>45298</c:v>
                </c:pt>
                <c:pt idx="3">
                  <c:v>45301</c:v>
                </c:pt>
                <c:pt idx="4">
                  <c:v>45304</c:v>
                </c:pt>
                <c:pt idx="5">
                  <c:v>45307</c:v>
                </c:pt>
                <c:pt idx="6">
                  <c:v>45310</c:v>
                </c:pt>
                <c:pt idx="7">
                  <c:v>45313</c:v>
                </c:pt>
                <c:pt idx="8">
                  <c:v>45316</c:v>
                </c:pt>
                <c:pt idx="9">
                  <c:v>45319</c:v>
                </c:pt>
                <c:pt idx="10">
                  <c:v>45322</c:v>
                </c:pt>
              </c:numCache>
            </c:numRef>
          </c:val>
          <c:extLst>
            <c:ext xmlns:c16="http://schemas.microsoft.com/office/drawing/2014/chart" uri="{C3380CC4-5D6E-409C-BE32-E72D297353CC}">
              <c16:uniqueId val="{00000000-5C3D-A44D-94B3-9A6869E3CD9F}"/>
            </c:ext>
          </c:extLst>
        </c:ser>
        <c:ser>
          <c:idx val="1"/>
          <c:order val="1"/>
          <c:tx>
            <c:strRef>
              <c:f>'Painel de gerenciamento de proj'!$F$10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gerenciamento de proj'!$B$11:$B$21</c:f>
              <c:strCache>
                <c:ptCount val="11"/>
                <c:pt idx="0">
                  <c:v>Definir reunião de início</c:v>
                </c:pt>
                <c:pt idx="1">
                  <c:v>Entrar em acordo sobre os objetivos</c:v>
                </c:pt>
                <c:pt idx="2">
                  <c:v>Determinar pessoal</c:v>
                </c:pt>
                <c:pt idx="3">
                  <c:v>Desenvolver mensagens</c:v>
                </c:pt>
                <c:pt idx="4">
                  <c:v>Finalizar o orçamento</c:v>
                </c:pt>
                <c:pt idx="5">
                  <c:v>Divulgar por e-mail</c:v>
                </c:pt>
                <c:pt idx="6">
                  <c:v>Criar página inicial</c:v>
                </c:pt>
                <c:pt idx="7">
                  <c:v>Post de blog direcionado</c:v>
                </c:pt>
                <c:pt idx="8">
                  <c:v>Produção de vídeo</c:v>
                </c:pt>
                <c:pt idx="9">
                  <c:v>Conteúdo de anúncio</c:v>
                </c:pt>
                <c:pt idx="10">
                  <c:v>Promoção nas redes sociais</c:v>
                </c:pt>
              </c:strCache>
            </c:strRef>
          </c:cat>
          <c:val>
            <c:numRef>
              <c:f>'Painel de gerenciamento de proj'!$F$11:$F$21</c:f>
              <c:numCache>
                <c:formatCode>0</c:formatCode>
                <c:ptCount val="11"/>
                <c:pt idx="0">
                  <c:v>6</c:v>
                </c:pt>
                <c:pt idx="1">
                  <c:v>7</c:v>
                </c:pt>
                <c:pt idx="2">
                  <c:v>4</c:v>
                </c:pt>
                <c:pt idx="3">
                  <c:v>5</c:v>
                </c:pt>
                <c:pt idx="4">
                  <c:v>7</c:v>
                </c:pt>
                <c:pt idx="5">
                  <c:v>13</c:v>
                </c:pt>
                <c:pt idx="6">
                  <c:v>13</c:v>
                </c:pt>
                <c:pt idx="7">
                  <c:v>18</c:v>
                </c:pt>
                <c:pt idx="8">
                  <c:v>11</c:v>
                </c:pt>
                <c:pt idx="9">
                  <c:v>9</c:v>
                </c:pt>
                <c:pt idx="10">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PORCENTAGEM</a:t>
            </a:r>
            <a:r>
              <a:rPr lang="pt-BR">
                <a:latin typeface="Century Gothic" panose="020B0502020202020204" pitchFamily="34" charset="0"/>
              </a:rPr>
              <a:t> DE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gerenciame'!$B$43:$B$46</c:f>
              <c:strCache>
                <c:ptCount val="3"/>
                <c:pt idx="0">
                  <c:v>Alta</c:v>
                </c:pt>
                <c:pt idx="1">
                  <c:v>Média</c:v>
                </c:pt>
                <c:pt idx="2">
                  <c:v>Baixa</c:v>
                </c:pt>
              </c:strCache>
            </c:strRef>
          </c:cat>
          <c:val>
            <c:numRef>
              <c:f>'EM BRANCO  Painel de gerenciame'!$C$43:$C$46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gerenciame'!$B$43:$B$46</c:f>
              <c:strCache>
                <c:ptCount val="3"/>
                <c:pt idx="0">
                  <c:v>Alta</c:v>
                </c:pt>
                <c:pt idx="1">
                  <c:v>Média</c:v>
                </c:pt>
                <c:pt idx="2">
                  <c:v>Baixa</c:v>
                </c:pt>
              </c:strCache>
            </c:strRef>
          </c:cat>
          <c:val>
            <c:numRef>
              <c:f>'EM BRANCO  Painel de gerenciame'!$C$43:$C$46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PORCENTAGEM</a:t>
            </a:r>
            <a:r>
              <a:rPr lang="pt-BR">
                <a:latin typeface="Century Gothic" panose="020B0502020202020204" pitchFamily="34" charset="0"/>
              </a:rPr>
              <a:t> DE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de proj'!$B$25:$B$29</c:f>
              <c:strCache>
                <c:ptCount val="5"/>
                <c:pt idx="0">
                  <c:v>Não iniciado</c:v>
                </c:pt>
                <c:pt idx="1">
                  <c:v>Em andamento</c:v>
                </c:pt>
                <c:pt idx="2">
                  <c:v>Concluído</c:v>
                </c:pt>
                <c:pt idx="3">
                  <c:v>Atrasado</c:v>
                </c:pt>
                <c:pt idx="4">
                  <c:v>Em espera</c:v>
                </c:pt>
              </c:strCache>
            </c:strRef>
          </c:cat>
          <c:val>
            <c:numRef>
              <c:f>'Painel de gerenciamento de proj'!$C$25:$C$29</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de proj'!$B$25:$B$29</c:f>
              <c:strCache>
                <c:ptCount val="5"/>
                <c:pt idx="0">
                  <c:v>Não iniciado</c:v>
                </c:pt>
                <c:pt idx="1">
                  <c:v>Em andamento</c:v>
                </c:pt>
                <c:pt idx="2">
                  <c:v>Concluído</c:v>
                </c:pt>
                <c:pt idx="3">
                  <c:v>Atrasado</c:v>
                </c:pt>
                <c:pt idx="4">
                  <c:v>Em espera</c:v>
                </c:pt>
              </c:strCache>
            </c:strRef>
          </c:cat>
          <c:val>
            <c:numRef>
              <c:f>'Painel de gerenciamento de proj'!$C$25:$C$29</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gerenciamento de proj'!$F$24:$F$25</c:f>
              <c:strCache>
                <c:ptCount val="2"/>
                <c:pt idx="0">
                  <c:v>PLANEJADO</c:v>
                </c:pt>
                <c:pt idx="1">
                  <c:v>REAL</c:v>
                </c:pt>
              </c:strCache>
            </c:strRef>
          </c:cat>
          <c:val>
            <c:numRef>
              <c:f>'Painel de gerenciamento de proj'!$G$24:$G$25</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gerenciamento de proj'!$F$33:$F$35</c:f>
              <c:strCache>
                <c:ptCount val="3"/>
                <c:pt idx="0">
                  <c:v>Decisões</c:v>
                </c:pt>
                <c:pt idx="1">
                  <c:v>Ações</c:v>
                </c:pt>
                <c:pt idx="2">
                  <c:v>Solicitações de mudança </c:v>
                </c:pt>
              </c:strCache>
            </c:strRef>
          </c:cat>
          <c:val>
            <c:numRef>
              <c:f>'Painel de gerenciamento de proj'!$G$33:$G$35</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PORCENTAGEM</a:t>
            </a:r>
            <a:r>
              <a:rPr lang="pt-BR">
                <a:latin typeface="Century Gothic" panose="020B0502020202020204" pitchFamily="34" charset="0"/>
              </a:rPr>
              <a:t> DE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de proj'!$B$34:$B$37</c:f>
              <c:strCache>
                <c:ptCount val="3"/>
                <c:pt idx="0">
                  <c:v>Alta</c:v>
                </c:pt>
                <c:pt idx="1">
                  <c:v>Média</c:v>
                </c:pt>
                <c:pt idx="2">
                  <c:v>Baixa</c:v>
                </c:pt>
              </c:strCache>
            </c:strRef>
          </c:cat>
          <c:val>
            <c:numRef>
              <c:f>'Painel de gerenciamento de proj'!$C$34:$C$37</c:f>
              <c:numCache>
                <c:formatCode>0</c:formatCode>
                <c:ptCount val="4"/>
                <c:pt idx="0">
                  <c:v>6</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de proj'!$B$34:$B$37</c:f>
              <c:strCache>
                <c:ptCount val="3"/>
                <c:pt idx="0">
                  <c:v>Alta</c:v>
                </c:pt>
                <c:pt idx="1">
                  <c:v>Média</c:v>
                </c:pt>
                <c:pt idx="2">
                  <c:v>Baixa</c:v>
                </c:pt>
              </c:strCache>
            </c:strRef>
          </c:cat>
          <c:val>
            <c:numRef>
              <c:f>'Painel de gerenciamento de proj'!$C$34:$C$37</c:f>
              <c:numCache>
                <c:formatCode>0</c:formatCode>
                <c:ptCount val="4"/>
                <c:pt idx="0">
                  <c:v>6</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Painel de gerenciame'!$D$10</c:f>
              <c:strCache>
                <c:ptCount val="1"/>
                <c:pt idx="0">
                  <c:v>DATA DE 
INÍCIO</c:v>
                </c:pt>
              </c:strCache>
            </c:strRef>
          </c:tx>
          <c:spPr>
            <a:noFill/>
            <a:ln>
              <a:noFill/>
            </a:ln>
            <a:effectLst/>
          </c:spPr>
          <c:invertIfNegative val="0"/>
          <c:cat>
            <c:strRef>
              <c:f>'EM BRANCO  Painel de gerenciame'!$B$11:$B$30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página inicial</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gerenciame'!$D$11:$D$30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'EM BRANCO  Painel de gerenciame'!$F$10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'EM BRANCO  Painel de gerenciame'!$B$11:$B$30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página inicial</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gerenciame'!$F$11:$F$30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PORCENTAGEM</a:t>
            </a:r>
            <a:r>
              <a:rPr lang="pt-BR">
                <a:latin typeface="Century Gothic" panose="020B0502020202020204" pitchFamily="34" charset="0"/>
              </a:rPr>
              <a:t> DE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gerenciame'!$B$34:$B$38</c:f>
              <c:strCache>
                <c:ptCount val="5"/>
                <c:pt idx="0">
                  <c:v>Não iniciado</c:v>
                </c:pt>
                <c:pt idx="1">
                  <c:v>Em andamento</c:v>
                </c:pt>
                <c:pt idx="2">
                  <c:v>Concluído</c:v>
                </c:pt>
                <c:pt idx="3">
                  <c:v>Atrasado</c:v>
                </c:pt>
                <c:pt idx="4">
                  <c:v>Em espera</c:v>
                </c:pt>
              </c:strCache>
            </c:strRef>
          </c:cat>
          <c:val>
            <c:numRef>
              <c:f>'EM BRANCO  Painel de gerenciame'!$C$34:$C$38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gerenciame'!$B$34:$B$38</c:f>
              <c:strCache>
                <c:ptCount val="5"/>
                <c:pt idx="0">
                  <c:v>Não iniciado</c:v>
                </c:pt>
                <c:pt idx="1">
                  <c:v>Em andamento</c:v>
                </c:pt>
                <c:pt idx="2">
                  <c:v>Concluído</c:v>
                </c:pt>
                <c:pt idx="3">
                  <c:v>Atrasado</c:v>
                </c:pt>
                <c:pt idx="4">
                  <c:v>Em espera</c:v>
                </c:pt>
              </c:strCache>
            </c:strRef>
          </c:cat>
          <c:val>
            <c:numRef>
              <c:f>'EM BRANCO  Painel de gerenciame'!$C$34:$C$38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'EM BRANCO  Painel de gerenciame'!$F$33:$F$34</c:f>
              <c:strCache>
                <c:ptCount val="2"/>
                <c:pt idx="0">
                  <c:v>PLANEJADO</c:v>
                </c:pt>
                <c:pt idx="1">
                  <c:v>REAL</c:v>
                </c:pt>
              </c:strCache>
            </c:strRef>
          </c:cat>
          <c:val>
            <c:numRef>
              <c:f>'EM BRANCO  Painel de gerenciame'!$G$33:$G$34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'EM BRANCO  Painel de gerenciame'!$F$42:$F$44</c:f>
              <c:strCache>
                <c:ptCount val="3"/>
                <c:pt idx="0">
                  <c:v>Decisões</c:v>
                </c:pt>
                <c:pt idx="1">
                  <c:v>Ações</c:v>
                </c:pt>
                <c:pt idx="2">
                  <c:v>Solicitações de mudança </c:v>
                </c:pt>
              </c:strCache>
            </c:strRef>
          </c:cat>
          <c:val>
            <c:numRef>
              <c:f>'EM BRANCO  Painel de gerenciame'!$G$42:$G$44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8209"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952501</xdr:colOff>
      <xdr:row>0</xdr:row>
      <xdr:rowOff>38100</xdr:rowOff>
    </xdr:from>
    <xdr:to>
      <xdr:col>8</xdr:col>
      <xdr:colOff>3667500</xdr:colOff>
      <xdr:row>0</xdr:row>
      <xdr:rowOff>578100</xdr:rowOff>
    </xdr:to>
    <xdr:pic>
      <xdr:nvPicPr>
        <xdr:cNvPr id="4" name="Picture 3">
          <a:hlinkClick xmlns:r="http://schemas.openxmlformats.org/officeDocument/2006/relationships" r:id="rId6"/>
          <a:extLst>
            <a:ext uri="{FF2B5EF4-FFF2-40B4-BE49-F238E27FC236}">
              <a16:creationId xmlns:a16="http://schemas.microsoft.com/office/drawing/2014/main" id="{BA578712-D615-2CC3-3454-486A9C2D330C}"/>
            </a:ext>
          </a:extLst>
        </xdr:cNvPr>
        <xdr:cNvPicPr>
          <a:picLocks noChangeAspect="1"/>
        </xdr:cNvPicPr>
      </xdr:nvPicPr>
      <xdr:blipFill>
        <a:blip xmlns:r="http://schemas.openxmlformats.org/officeDocument/2006/relationships" r:embed="rId7"/>
        <a:stretch>
          <a:fillRect/>
        </a:stretch>
      </xdr:blipFill>
      <xdr:spPr>
        <a:xfrm>
          <a:off x="11277601" y="38100"/>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38099</xdr:rowOff>
    </xdr:from>
    <xdr:to>
      <xdr:col>14</xdr:col>
      <xdr:colOff>368300</xdr:colOff>
      <xdr:row>4</xdr:row>
      <xdr:rowOff>4022725</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5436850" y="1904999"/>
          <a:ext cx="3352800" cy="3984626"/>
          <a:chOff x="16992600" y="7111999"/>
          <a:chExt cx="2908300" cy="3984626"/>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1999"/>
            <a:ext cx="2311400" cy="122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de limite mínimo e máximo nas opções do eixo.* Exclua todas as linhas não preenchidas da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3500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20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2" activePane="bottomLeft" state="frozen"/>
      <selection pane="bottomLeft" activeCell="I37" sqref="I37"/>
    </sheetView>
  </sheetViews>
  <sheetFormatPr defaultColWidth="11" defaultRowHeight="13.5" x14ac:dyDescent="0.25"/>
  <cols>
    <col min="1" max="1" width="3.25" style="6" customWidth="1"/>
    <col min="2" max="2" width="35.75" style="6" customWidth="1"/>
    <col min="3" max="3" width="20.75" style="6" customWidth="1"/>
    <col min="4" max="4" width="16" style="6" customWidth="1"/>
    <col min="5" max="5" width="10.75" style="6" customWidth="1"/>
    <col min="6" max="6" width="25.5" style="6" customWidth="1"/>
    <col min="7" max="7" width="20.75" style="6" customWidth="1"/>
    <col min="8" max="8" width="15.75" style="6" customWidth="1"/>
    <col min="9" max="9" width="50.75" style="6" customWidth="1"/>
    <col min="10" max="10" width="3.25" style="6" customWidth="1"/>
    <col min="11" max="11" width="16.75" style="6" customWidth="1"/>
    <col min="12" max="12" width="3.25" style="6" customWidth="1"/>
    <col min="13" max="13" width="14.375" style="6" customWidth="1"/>
    <col min="14" max="14" width="3.25" style="6" customWidth="1"/>
    <col min="15" max="17" width="11" style="6"/>
    <col min="18" max="18" width="9" style="6" customWidth="1"/>
    <col min="19" max="16384" width="11" style="6"/>
  </cols>
  <sheetData>
    <row r="1" spans="1:258" s="10" customFormat="1" ht="47.25" customHeight="1" x14ac:dyDescent="0.25">
      <c r="B1" s="60" t="s">
        <v>3</v>
      </c>
    </row>
    <row r="2" spans="1:258" s="23" customFormat="1" ht="33" x14ac:dyDescent="0.25">
      <c r="A2" s="18"/>
      <c r="B2" s="19" t="s">
        <v>4</v>
      </c>
      <c r="C2" s="20"/>
      <c r="D2" s="19"/>
      <c r="E2" s="19"/>
      <c r="F2" s="21" t="s">
        <v>5</v>
      </c>
      <c r="G2" s="22" t="s">
        <v>6</v>
      </c>
      <c r="H2" s="21" t="s">
        <v>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4.9" customHeight="1" thickBot="1" x14ac:dyDescent="0.3">
      <c r="A3" s="1"/>
      <c r="B3" s="67"/>
      <c r="C3" s="68"/>
      <c r="D3" s="68"/>
      <c r="E3" s="69"/>
      <c r="F3" s="62" t="s">
        <v>1</v>
      </c>
      <c r="G3" s="63" t="s">
        <v>8</v>
      </c>
      <c r="H3" s="64">
        <v>0.72</v>
      </c>
      <c r="I3" s="1"/>
      <c r="J3" s="1"/>
      <c r="K3" s="1"/>
      <c r="L3" s="1"/>
      <c r="M3" s="1"/>
      <c r="N3" s="1"/>
      <c r="O3" s="1"/>
      <c r="P3" s="1"/>
      <c r="Q3" s="1"/>
      <c r="R3" s="1"/>
      <c r="S3" s="1"/>
      <c r="T3" s="1"/>
      <c r="U3" s="1"/>
      <c r="V3" s="1"/>
      <c r="W3" s="1"/>
      <c r="X3" s="1"/>
      <c r="Y3" s="1"/>
      <c r="Z3" s="1"/>
      <c r="AA3" s="1"/>
      <c r="AB3" s="1"/>
      <c r="AC3" s="1"/>
      <c r="AD3" s="1"/>
      <c r="AE3" s="1"/>
      <c r="AF3" s="1"/>
      <c r="AG3" s="1"/>
      <c r="AH3" s="1"/>
    </row>
    <row r="4" spans="1:258" ht="34.9" customHeight="1" x14ac:dyDescent="0.25">
      <c r="A4" s="1"/>
      <c r="B4" s="54" t="s">
        <v>9</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1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2.89999999999998"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9" customHeight="1" x14ac:dyDescent="0.25">
      <c r="A8" s="1"/>
      <c r="B8" s="65"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15" customHeight="1" x14ac:dyDescent="0.25">
      <c r="A9" s="1"/>
      <c r="B9" s="55" t="s">
        <v>11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4.9" customHeight="1" x14ac:dyDescent="0.25">
      <c r="A10" s="9"/>
      <c r="B10" s="13" t="s">
        <v>12</v>
      </c>
      <c r="C10" s="13" t="s">
        <v>13</v>
      </c>
      <c r="D10" s="31" t="s">
        <v>14</v>
      </c>
      <c r="E10" s="31" t="s">
        <v>15</v>
      </c>
      <c r="F10" s="32" t="s">
        <v>16</v>
      </c>
      <c r="G10" s="13" t="s">
        <v>0</v>
      </c>
      <c r="H10" s="13" t="s">
        <v>17</v>
      </c>
      <c r="I10" s="13" t="s">
        <v>18</v>
      </c>
      <c r="J10" s="9"/>
      <c r="K10" s="13" t="s">
        <v>0</v>
      </c>
      <c r="L10" s="9"/>
      <c r="M10" s="13" t="s">
        <v>17</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2.9" customHeight="1" x14ac:dyDescent="0.25">
      <c r="A11" s="7"/>
      <c r="B11" s="3" t="s">
        <v>19</v>
      </c>
      <c r="C11" s="2"/>
      <c r="D11" s="33">
        <v>45293</v>
      </c>
      <c r="E11" s="33">
        <v>45299</v>
      </c>
      <c r="F11" s="34">
        <f>IF(D11=0,0,E11-D11)</f>
        <v>6</v>
      </c>
      <c r="G11" s="2" t="s">
        <v>20</v>
      </c>
      <c r="H11" s="2" t="s">
        <v>21</v>
      </c>
      <c r="I11" s="2"/>
      <c r="K11" s="24" t="s">
        <v>22</v>
      </c>
      <c r="L11" s="7"/>
      <c r="M11" s="14" t="s">
        <v>21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2.9" customHeight="1" x14ac:dyDescent="0.25">
      <c r="A12" s="7"/>
      <c r="B12" s="3" t="s">
        <v>23</v>
      </c>
      <c r="C12" s="4"/>
      <c r="D12" s="35">
        <v>45295</v>
      </c>
      <c r="E12" s="35">
        <v>45302</v>
      </c>
      <c r="F12" s="34">
        <f t="shared" ref="F12:F21" si="0">IF(D12=0,0,E12-D12)</f>
        <v>7</v>
      </c>
      <c r="G12" s="3" t="s">
        <v>20</v>
      </c>
      <c r="H12" s="3" t="s">
        <v>24</v>
      </c>
      <c r="I12" s="2"/>
      <c r="K12" s="3" t="s">
        <v>25</v>
      </c>
      <c r="L12" s="7"/>
      <c r="M12" s="15" t="s">
        <v>24</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2.9" customHeight="1" x14ac:dyDescent="0.25">
      <c r="A13" s="7"/>
      <c r="B13" s="3" t="s">
        <v>26</v>
      </c>
      <c r="C13" s="4"/>
      <c r="D13" s="35">
        <v>45298</v>
      </c>
      <c r="E13" s="35">
        <v>45302</v>
      </c>
      <c r="F13" s="34">
        <f t="shared" si="0"/>
        <v>4</v>
      </c>
      <c r="G13" s="3" t="s">
        <v>20</v>
      </c>
      <c r="H13" s="3" t="s">
        <v>27</v>
      </c>
      <c r="I13" s="2"/>
      <c r="K13" s="3" t="s">
        <v>20</v>
      </c>
      <c r="L13" s="7"/>
      <c r="M13" s="16" t="s">
        <v>27</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2.9" customHeight="1" x14ac:dyDescent="0.25">
      <c r="A14" s="7"/>
      <c r="B14" s="3" t="s">
        <v>28</v>
      </c>
      <c r="C14" s="11"/>
      <c r="D14" s="35">
        <v>45301</v>
      </c>
      <c r="E14" s="35">
        <v>45306</v>
      </c>
      <c r="F14" s="34">
        <f t="shared" si="0"/>
        <v>5</v>
      </c>
      <c r="G14" s="3" t="s">
        <v>20</v>
      </c>
      <c r="H14" s="3" t="s">
        <v>27</v>
      </c>
      <c r="I14" s="2"/>
      <c r="K14" s="11" t="s">
        <v>29</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2.9" customHeight="1" x14ac:dyDescent="0.25">
      <c r="A15" s="7"/>
      <c r="B15" s="3" t="s">
        <v>30</v>
      </c>
      <c r="C15" s="4"/>
      <c r="D15" s="35">
        <v>45304</v>
      </c>
      <c r="E15" s="35">
        <v>45311</v>
      </c>
      <c r="F15" s="34">
        <f t="shared" si="0"/>
        <v>7</v>
      </c>
      <c r="G15" s="3" t="s">
        <v>20</v>
      </c>
      <c r="H15" s="3" t="s">
        <v>27</v>
      </c>
      <c r="I15" s="2"/>
      <c r="J15" s="7"/>
      <c r="K15" s="11" t="s">
        <v>31</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2.9" customHeight="1" x14ac:dyDescent="0.25">
      <c r="A16" s="7"/>
      <c r="B16" s="3" t="s">
        <v>32</v>
      </c>
      <c r="C16" s="4"/>
      <c r="D16" s="35">
        <v>45307</v>
      </c>
      <c r="E16" s="35">
        <v>45320</v>
      </c>
      <c r="F16" s="34">
        <f t="shared" si="0"/>
        <v>13</v>
      </c>
      <c r="G16" s="3" t="s">
        <v>29</v>
      </c>
      <c r="H16" s="3" t="s">
        <v>21</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2.9" customHeight="1" x14ac:dyDescent="0.25">
      <c r="A17" s="7"/>
      <c r="B17" s="3" t="s">
        <v>33</v>
      </c>
      <c r="C17" s="12"/>
      <c r="D17" s="35">
        <v>45310</v>
      </c>
      <c r="E17" s="33">
        <v>45323</v>
      </c>
      <c r="F17" s="34">
        <f t="shared" si="0"/>
        <v>13</v>
      </c>
      <c r="G17" s="3" t="s">
        <v>25</v>
      </c>
      <c r="H17" s="3" t="s">
        <v>21</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2.9" customHeight="1" x14ac:dyDescent="0.25">
      <c r="A18" s="7"/>
      <c r="B18" s="3" t="s">
        <v>34</v>
      </c>
      <c r="C18" s="12"/>
      <c r="D18" s="35">
        <v>45313</v>
      </c>
      <c r="E18" s="33">
        <v>45331</v>
      </c>
      <c r="F18" s="34">
        <f t="shared" si="0"/>
        <v>18</v>
      </c>
      <c r="G18" s="3" t="s">
        <v>25</v>
      </c>
      <c r="H18" s="3" t="s">
        <v>21</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2.9" customHeight="1" x14ac:dyDescent="0.25">
      <c r="A19" s="7"/>
      <c r="B19" s="3" t="s">
        <v>35</v>
      </c>
      <c r="C19" s="12"/>
      <c r="D19" s="35">
        <v>45316</v>
      </c>
      <c r="E19" s="33">
        <v>45327</v>
      </c>
      <c r="F19" s="34">
        <f t="shared" si="0"/>
        <v>11</v>
      </c>
      <c r="G19" s="3" t="s">
        <v>25</v>
      </c>
      <c r="H19" s="3" t="s">
        <v>21</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2.9" customHeight="1" x14ac:dyDescent="0.25">
      <c r="A20" s="7"/>
      <c r="B20" s="3" t="s">
        <v>36</v>
      </c>
      <c r="C20" s="12"/>
      <c r="D20" s="35">
        <v>45319</v>
      </c>
      <c r="E20" s="33">
        <v>45328</v>
      </c>
      <c r="F20" s="34">
        <f t="shared" si="0"/>
        <v>9</v>
      </c>
      <c r="G20" s="3" t="s">
        <v>31</v>
      </c>
      <c r="H20" s="3" t="s">
        <v>21</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2.9" customHeight="1" x14ac:dyDescent="0.25">
      <c r="A21" s="7"/>
      <c r="B21" s="3" t="s">
        <v>37</v>
      </c>
      <c r="C21" s="12"/>
      <c r="D21" s="35">
        <v>45322</v>
      </c>
      <c r="E21" s="33">
        <v>45324</v>
      </c>
      <c r="F21" s="34">
        <f t="shared" si="0"/>
        <v>2</v>
      </c>
      <c r="G21" s="3" t="s">
        <v>22</v>
      </c>
      <c r="H21" s="3" t="s">
        <v>24</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15" customHeight="1" x14ac:dyDescent="0.25">
      <c r="A23" s="1"/>
      <c r="B23" s="55" t="s">
        <v>38</v>
      </c>
      <c r="C23" s="1"/>
      <c r="D23" s="1"/>
      <c r="E23" s="1"/>
      <c r="F23" s="25" t="s">
        <v>39</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s="17" customFormat="1" ht="22.9" customHeight="1" x14ac:dyDescent="0.25">
      <c r="B24" s="48" t="s">
        <v>0</v>
      </c>
      <c r="C24" s="49" t="s">
        <v>40</v>
      </c>
      <c r="D24" s="49" t="s">
        <v>41</v>
      </c>
      <c r="F24" s="39" t="s">
        <v>42</v>
      </c>
      <c r="G24" s="37">
        <v>80000</v>
      </c>
    </row>
    <row r="25" spans="1:258" s="17" customFormat="1" ht="22.9" customHeight="1" thickBot="1" x14ac:dyDescent="0.3">
      <c r="B25" s="27" t="s">
        <v>22</v>
      </c>
      <c r="C25" s="42">
        <f>COUNTIF(G11:G21, "Não iniciado")</f>
        <v>1</v>
      </c>
      <c r="D25" s="43">
        <f>IFERROR(C25/C30,"")</f>
        <v>9.0909090909090912E-2</v>
      </c>
      <c r="F25" s="40" t="s">
        <v>43</v>
      </c>
      <c r="G25" s="38">
        <v>50000</v>
      </c>
    </row>
    <row r="26" spans="1:258" s="17" customFormat="1" ht="22.9" customHeight="1" x14ac:dyDescent="0.25">
      <c r="B26" s="3" t="s">
        <v>25</v>
      </c>
      <c r="C26" s="42">
        <f>COUNTIF(G11:G21, "Em andamento")</f>
        <v>3</v>
      </c>
      <c r="D26" s="43">
        <f>IFERROR(C26/C30,"")</f>
        <v>0.27272727272727271</v>
      </c>
    </row>
    <row r="27" spans="1:258" s="17" customFormat="1" ht="22.9" customHeight="1" x14ac:dyDescent="0.25">
      <c r="B27" s="28" t="s">
        <v>20</v>
      </c>
      <c r="C27" s="42">
        <f>COUNTIF(G11:G21, "Concluído")</f>
        <v>5</v>
      </c>
      <c r="D27" s="43">
        <f>IFERROR(C27/C30,"")</f>
        <v>0.45454545454545453</v>
      </c>
    </row>
    <row r="28" spans="1:258" s="17" customFormat="1" ht="22.9" customHeight="1" x14ac:dyDescent="0.25">
      <c r="B28" s="29" t="s">
        <v>29</v>
      </c>
      <c r="C28" s="42">
        <f>COUNTIF(G11:G21, "Atrasado")</f>
        <v>1</v>
      </c>
      <c r="D28" s="43">
        <f>IFERROR(C28/C30,"")</f>
        <v>9.0909090909090912E-2</v>
      </c>
    </row>
    <row r="29" spans="1:258" s="17" customFormat="1" ht="22.9" customHeight="1" thickBot="1" x14ac:dyDescent="0.3">
      <c r="B29" s="30" t="s">
        <v>31</v>
      </c>
      <c r="C29" s="44">
        <f>COUNTIF(G11:G21, "Em espera")</f>
        <v>1</v>
      </c>
      <c r="D29" s="45">
        <f>IFERROR(C29/C30,"")</f>
        <v>9.0909090909090912E-2</v>
      </c>
    </row>
    <row r="30" spans="1:258" s="17" customFormat="1" ht="22.9" customHeight="1" x14ac:dyDescent="0.25">
      <c r="B30" s="36" t="s">
        <v>2</v>
      </c>
      <c r="C30" s="46">
        <f>SUM(C25:C29)</f>
        <v>11</v>
      </c>
      <c r="D30" s="47">
        <f>SUM(D25:D29)</f>
        <v>1</v>
      </c>
    </row>
    <row r="31" spans="1:258" s="17" customFormat="1" x14ac:dyDescent="0.25"/>
    <row r="32" spans="1:258" ht="25.15" customHeight="1" x14ac:dyDescent="0.25">
      <c r="A32" s="1"/>
      <c r="B32" s="55" t="s">
        <v>44</v>
      </c>
      <c r="C32" s="1"/>
      <c r="D32" s="1"/>
      <c r="E32" s="1"/>
      <c r="F32" s="55" t="s">
        <v>45</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2.9" customHeight="1" x14ac:dyDescent="0.25">
      <c r="B33" s="48" t="s">
        <v>17</v>
      </c>
      <c r="C33" s="49" t="s">
        <v>40</v>
      </c>
      <c r="D33" s="49" t="s">
        <v>41</v>
      </c>
      <c r="F33" s="57" t="s">
        <v>46</v>
      </c>
      <c r="G33" s="37">
        <v>5</v>
      </c>
    </row>
    <row r="34" spans="1:258" s="17" customFormat="1" ht="22.9" customHeight="1" x14ac:dyDescent="0.25">
      <c r="B34" s="14" t="s">
        <v>21</v>
      </c>
      <c r="C34" s="42">
        <f>COUNTIF(H11:H21, "Alta")</f>
        <v>6</v>
      </c>
      <c r="D34" s="43">
        <f>IFERROR(C34/C38,"")</f>
        <v>0.54545454545454541</v>
      </c>
      <c r="F34" s="56" t="s">
        <v>47</v>
      </c>
      <c r="G34" s="37">
        <v>2</v>
      </c>
    </row>
    <row r="35" spans="1:258" s="17" customFormat="1" ht="22.9" customHeight="1" x14ac:dyDescent="0.25">
      <c r="B35" s="15" t="s">
        <v>24</v>
      </c>
      <c r="C35" s="42">
        <f>COUNTIF(H11:H21, "Média")</f>
        <v>2</v>
      </c>
      <c r="D35" s="43">
        <f>IFERROR(C35/C38,"")</f>
        <v>0.18181818181818182</v>
      </c>
      <c r="F35" s="58" t="s">
        <v>48</v>
      </c>
      <c r="G35" s="37">
        <v>4</v>
      </c>
    </row>
    <row r="36" spans="1:258" s="17" customFormat="1" ht="22.9" customHeight="1" x14ac:dyDescent="0.25">
      <c r="B36" s="16" t="s">
        <v>27</v>
      </c>
      <c r="C36" s="42">
        <f>COUNTIF(H11:H21, "Baixa")</f>
        <v>3</v>
      </c>
      <c r="D36" s="43">
        <f>IFERROR(C36/C38,"")</f>
        <v>0.27272727272727271</v>
      </c>
      <c r="F36" s="1"/>
      <c r="G36" s="1"/>
    </row>
    <row r="37" spans="1:258" s="17" customFormat="1" ht="22.9" customHeight="1" thickBot="1" x14ac:dyDescent="0.3">
      <c r="B37" s="41"/>
      <c r="C37" s="44">
        <f>COUNTIF(H11:H21, "...")</f>
        <v>0</v>
      </c>
      <c r="D37" s="45">
        <f>IFERROR(C37/C38,"")</f>
        <v>0</v>
      </c>
      <c r="F37" s="1"/>
      <c r="G37" s="1"/>
    </row>
    <row r="38" spans="1:258" s="17" customFormat="1" ht="22.9" customHeight="1" x14ac:dyDescent="0.25">
      <c r="B38" s="36" t="s">
        <v>2</v>
      </c>
      <c r="C38" s="46">
        <f>SUM(C34:C37)</f>
        <v>11</v>
      </c>
      <c r="D38" s="47">
        <f>SUM(D34:D37)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49.9" customHeight="1" x14ac:dyDescent="0.25">
      <c r="A40" s="6"/>
      <c r="B40" s="66" t="s">
        <v>49</v>
      </c>
      <c r="C40" s="66"/>
      <c r="D40" s="66"/>
      <c r="E40" s="66"/>
      <c r="F40" s="66"/>
      <c r="G40" s="66"/>
      <c r="H40" s="66"/>
      <c r="I40" s="66"/>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5:B29">
    <cfRule type="containsText" dxfId="39" priority="30" operator="containsText" text="Atrasado">
      <formula>NOT(ISERROR(SEARCH("Atrasado",B25)))</formula>
    </cfRule>
    <cfRule type="containsText" dxfId="38" priority="31" operator="containsText" text="Em espera">
      <formula>NOT(ISERROR(SEARCH("Em espera",B25)))</formula>
    </cfRule>
    <cfRule type="containsText" dxfId="37" priority="32" operator="containsText" text="Concluído">
      <formula>NOT(ISERROR(SEARCH("Concluído",B25)))</formula>
    </cfRule>
    <cfRule type="containsText" dxfId="36" priority="33" operator="containsText" text="Em andamento">
      <formula>NOT(ISERROR(SEARCH("Em andamento",B25)))</formula>
    </cfRule>
    <cfRule type="containsText" dxfId="35" priority="34" operator="containsText" text="Não iniciado">
      <formula>NOT(ISERROR(SEARCH("Não iniciado",B25)))</formula>
    </cfRule>
  </conditionalFormatting>
  <conditionalFormatting sqref="B34:B37">
    <cfRule type="containsText" dxfId="34" priority="9" operator="containsText" text="Baixa">
      <formula>NOT(ISERROR(SEARCH("Baixa",B34)))</formula>
    </cfRule>
    <cfRule type="containsText" dxfId="33" priority="10" operator="containsText" text="Média">
      <formula>NOT(ISERROR(SEARCH("Média",B34)))</formula>
    </cfRule>
    <cfRule type="containsText" dxfId="32" priority="11" operator="containsText" text="Alta">
      <formula>NOT(ISERROR(SEARCH("Alta",B34)))</formula>
    </cfRule>
  </conditionalFormatting>
  <conditionalFormatting sqref="K11:K15 G11:G21">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1">
    <cfRule type="containsText" dxfId="26" priority="36" operator="containsText" text="Baixa">
      <formula>NOT(ISERROR(SEARCH("Baixa",H11)))</formula>
    </cfRule>
    <cfRule type="containsText" dxfId="25" priority="37" operator="containsText" text="Média">
      <formula>NOT(ISERROR(SEARCH("Média",H11)))</formula>
    </cfRule>
    <cfRule type="containsText" dxfId="24" priority="38" operator="containsText" text="Alta">
      <formula>NOT(ISERROR(SEARCH("Alta",H11)))</formula>
    </cfRule>
  </conditionalFormatting>
  <dataValidations count="2">
    <dataValidation type="list" allowBlank="1" showInputMessage="1" showErrorMessage="1" sqref="G11:G21" xr:uid="{BEF7E677-7619-1544-B928-2846876EF993}">
      <formula1>$K$11:$K$15</formula1>
    </dataValidation>
    <dataValidation type="list" allowBlank="1" showInputMessage="1" showErrorMessage="1" sqref="H11:H21" xr:uid="{9D172C47-4C27-2D41-BCB6-1E823B5B1CF5}">
      <formula1>$M$11:$M$14</formula1>
    </dataValidation>
  </dataValidations>
  <hyperlinks>
    <hyperlink ref="B40:I40" r:id="rId1" display="CLIQUE AQUI PARA CRIAR NO SMARTSHEET" xr:uid="{2605CBBD-365D-430E-8BE4-C11B22640BF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9" activePane="bottomLeft" state="frozen"/>
      <selection pane="bottomLeft" activeCell="C34" sqref="C34:C38"/>
    </sheetView>
  </sheetViews>
  <sheetFormatPr defaultColWidth="11" defaultRowHeight="13.5" x14ac:dyDescent="0.25"/>
  <cols>
    <col min="1" max="1" width="3.25" style="6" customWidth="1"/>
    <col min="2" max="2" width="35.75" style="6" customWidth="1"/>
    <col min="3" max="3" width="20.75" style="6" customWidth="1"/>
    <col min="4" max="4" width="17.875" style="6" customWidth="1"/>
    <col min="5" max="5" width="10.75" style="6" customWidth="1"/>
    <col min="6" max="6" width="24.625" style="6" customWidth="1"/>
    <col min="7" max="7" width="20.75" style="6" customWidth="1"/>
    <col min="8" max="8" width="15.75" style="6" customWidth="1"/>
    <col min="9" max="9" width="50.75" style="6" customWidth="1"/>
    <col min="10" max="10" width="3.25" style="6" customWidth="1"/>
    <col min="11" max="11" width="17.5" style="6" customWidth="1"/>
    <col min="12" max="12" width="3.25" style="6" customWidth="1"/>
    <col min="13" max="13" width="14.25" style="6" customWidth="1"/>
    <col min="14" max="14" width="3.25" style="6" customWidth="1"/>
    <col min="15" max="17" width="11" style="6"/>
    <col min="18" max="18" width="9" style="6" customWidth="1"/>
    <col min="19" max="16384" width="11" style="6"/>
  </cols>
  <sheetData>
    <row r="1" spans="1:258" ht="45" customHeight="1" x14ac:dyDescent="0.25">
      <c r="A1" s="1"/>
      <c r="B1" s="60" t="s">
        <v>50</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33" x14ac:dyDescent="0.25">
      <c r="A2" s="18"/>
      <c r="B2" s="19" t="s">
        <v>4</v>
      </c>
      <c r="C2" s="20"/>
      <c r="D2" s="19"/>
      <c r="E2" s="19"/>
      <c r="F2" s="21" t="s">
        <v>5</v>
      </c>
      <c r="G2" s="22" t="s">
        <v>6</v>
      </c>
      <c r="H2" s="21" t="s">
        <v>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4.9" customHeight="1" thickBot="1" x14ac:dyDescent="0.3">
      <c r="A3" s="1"/>
      <c r="B3" s="67"/>
      <c r="C3" s="68"/>
      <c r="D3" s="68"/>
      <c r="E3" s="69"/>
      <c r="F3" s="62" t="s">
        <v>1</v>
      </c>
      <c r="G3" s="63" t="s">
        <v>8</v>
      </c>
      <c r="H3" s="64">
        <v>1</v>
      </c>
      <c r="I3" s="59" t="s">
        <v>51</v>
      </c>
      <c r="J3" s="1"/>
      <c r="K3" s="1"/>
      <c r="L3" s="1"/>
      <c r="M3" s="1"/>
      <c r="N3" s="1"/>
      <c r="O3" s="1"/>
      <c r="P3" s="1"/>
      <c r="Q3" s="1"/>
      <c r="R3" s="1"/>
      <c r="S3" s="1"/>
      <c r="T3" s="1"/>
      <c r="U3" s="1"/>
      <c r="V3" s="1"/>
      <c r="W3" s="1"/>
      <c r="X3" s="1"/>
      <c r="Y3" s="1"/>
      <c r="Z3" s="1"/>
      <c r="AA3" s="1"/>
      <c r="AB3" s="1"/>
      <c r="AC3" s="1"/>
      <c r="AD3" s="1"/>
      <c r="AE3" s="1"/>
      <c r="AF3" s="1"/>
      <c r="AG3" s="1"/>
      <c r="AH3" s="1"/>
    </row>
    <row r="4" spans="1:258" ht="34.9" customHeight="1" x14ac:dyDescent="0.25">
      <c r="A4" s="1"/>
      <c r="B4" s="54" t="s">
        <v>9</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1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2.89999999999998"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9" customHeight="1" x14ac:dyDescent="0.25">
      <c r="A8" s="1"/>
      <c r="B8" s="26"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15" customHeight="1" x14ac:dyDescent="0.25">
      <c r="A9" s="1"/>
      <c r="B9" s="25" t="s">
        <v>11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4.9" customHeight="1" x14ac:dyDescent="0.25">
      <c r="A10" s="9"/>
      <c r="B10" s="13" t="s">
        <v>12</v>
      </c>
      <c r="C10" s="13" t="s">
        <v>13</v>
      </c>
      <c r="D10" s="31" t="s">
        <v>14</v>
      </c>
      <c r="E10" s="31" t="s">
        <v>15</v>
      </c>
      <c r="F10" s="32" t="s">
        <v>16</v>
      </c>
      <c r="G10" s="13" t="s">
        <v>0</v>
      </c>
      <c r="H10" s="13" t="s">
        <v>17</v>
      </c>
      <c r="I10" s="13" t="s">
        <v>18</v>
      </c>
      <c r="J10" s="9"/>
      <c r="K10" s="13" t="s">
        <v>0</v>
      </c>
      <c r="L10" s="9"/>
      <c r="M10" s="13" t="s">
        <v>17</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2.9" customHeight="1" x14ac:dyDescent="0.25">
      <c r="A11" s="7"/>
      <c r="B11" s="3" t="s">
        <v>19</v>
      </c>
      <c r="C11" s="2"/>
      <c r="D11" s="33"/>
      <c r="E11" s="33"/>
      <c r="F11" s="34">
        <f>IF(D11=0,0,E11-D11)</f>
        <v>0</v>
      </c>
      <c r="G11" s="2"/>
      <c r="H11" s="2"/>
      <c r="I11" s="2"/>
      <c r="K11" s="24" t="s">
        <v>22</v>
      </c>
      <c r="L11" s="7"/>
      <c r="M11" s="14" t="s">
        <v>21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2.9" customHeight="1" x14ac:dyDescent="0.25">
      <c r="A12" s="7"/>
      <c r="B12" s="3" t="s">
        <v>23</v>
      </c>
      <c r="C12" s="4"/>
      <c r="D12" s="35"/>
      <c r="E12" s="35"/>
      <c r="F12" s="34">
        <f t="shared" ref="F12:F30" si="0">IF(D12=0,0,E12-D12)</f>
        <v>0</v>
      </c>
      <c r="G12" s="3"/>
      <c r="H12" s="3"/>
      <c r="I12" s="2"/>
      <c r="K12" s="3" t="s">
        <v>25</v>
      </c>
      <c r="L12" s="7"/>
      <c r="M12" s="15" t="s">
        <v>24</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2.9" customHeight="1" x14ac:dyDescent="0.25">
      <c r="A13" s="7"/>
      <c r="B13" s="3" t="s">
        <v>26</v>
      </c>
      <c r="C13" s="4"/>
      <c r="D13" s="35"/>
      <c r="E13" s="35"/>
      <c r="F13" s="34">
        <f t="shared" si="0"/>
        <v>0</v>
      </c>
      <c r="G13" s="3"/>
      <c r="H13" s="3"/>
      <c r="I13" s="2"/>
      <c r="K13" s="3" t="s">
        <v>20</v>
      </c>
      <c r="L13" s="7"/>
      <c r="M13" s="16" t="s">
        <v>27</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2.9" customHeight="1" x14ac:dyDescent="0.25">
      <c r="A14" s="7"/>
      <c r="B14" s="3" t="s">
        <v>28</v>
      </c>
      <c r="C14" s="11"/>
      <c r="D14" s="35"/>
      <c r="E14" s="35"/>
      <c r="F14" s="34">
        <f t="shared" si="0"/>
        <v>0</v>
      </c>
      <c r="G14" s="3"/>
      <c r="H14" s="3"/>
      <c r="I14" s="2"/>
      <c r="K14" s="11" t="s">
        <v>29</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2.9" customHeight="1" x14ac:dyDescent="0.25">
      <c r="A15" s="7"/>
      <c r="B15" s="3" t="s">
        <v>30</v>
      </c>
      <c r="C15" s="4"/>
      <c r="D15" s="35"/>
      <c r="E15" s="35"/>
      <c r="F15" s="34">
        <f t="shared" si="0"/>
        <v>0</v>
      </c>
      <c r="G15" s="3"/>
      <c r="H15" s="3"/>
      <c r="I15" s="2"/>
      <c r="J15" s="7"/>
      <c r="K15" s="11" t="s">
        <v>31</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2.9" customHeight="1" x14ac:dyDescent="0.25">
      <c r="A16" s="7"/>
      <c r="B16" s="3" t="s">
        <v>32</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2.9" customHeight="1" x14ac:dyDescent="0.25">
      <c r="A17" s="7"/>
      <c r="B17" s="3" t="s">
        <v>33</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2.9" customHeight="1" x14ac:dyDescent="0.25">
      <c r="A18" s="7"/>
      <c r="B18" s="3" t="s">
        <v>34</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2.9" customHeight="1" x14ac:dyDescent="0.25">
      <c r="A19" s="7"/>
      <c r="B19" s="3" t="s">
        <v>35</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2.9" customHeight="1" x14ac:dyDescent="0.25">
      <c r="A20" s="7"/>
      <c r="B20" s="3" t="s">
        <v>36</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2.9" customHeight="1" x14ac:dyDescent="0.25">
      <c r="A21" s="7"/>
      <c r="B21" s="3" t="s">
        <v>37</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2.9" customHeight="1" x14ac:dyDescent="0.25">
      <c r="A22" s="7"/>
      <c r="B22" s="3" t="s">
        <v>52</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2.9" customHeight="1" x14ac:dyDescent="0.25">
      <c r="A23" s="7"/>
      <c r="B23" s="3" t="s">
        <v>53</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2.9" customHeight="1" x14ac:dyDescent="0.25">
      <c r="A24" s="7"/>
      <c r="B24" s="3" t="s">
        <v>54</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2.9" customHeight="1" x14ac:dyDescent="0.25">
      <c r="A25" s="7"/>
      <c r="B25" s="3" t="s">
        <v>55</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2.9" customHeight="1" x14ac:dyDescent="0.25">
      <c r="A26" s="7"/>
      <c r="B26" s="3" t="s">
        <v>56</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2.9" customHeight="1" x14ac:dyDescent="0.25">
      <c r="A27" s="7"/>
      <c r="B27" s="3" t="s">
        <v>57</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2.9" customHeight="1" x14ac:dyDescent="0.25">
      <c r="A28" s="7"/>
      <c r="B28" s="3" t="s">
        <v>58</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2.9" customHeight="1" x14ac:dyDescent="0.25">
      <c r="A29" s="7"/>
      <c r="B29" s="3" t="s">
        <v>59</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2.9" customHeight="1" x14ac:dyDescent="0.25">
      <c r="A30" s="7"/>
      <c r="B30" s="3" t="s">
        <v>60</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44.25" customHeight="1" x14ac:dyDescent="0.25">
      <c r="A32" s="1"/>
      <c r="B32" s="25" t="s">
        <v>38</v>
      </c>
      <c r="C32" s="18" t="s">
        <v>61</v>
      </c>
      <c r="D32" s="1"/>
      <c r="E32" s="1"/>
      <c r="F32" s="25" t="s">
        <v>39</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2.9" customHeight="1" x14ac:dyDescent="0.25">
      <c r="B33" s="48" t="s">
        <v>0</v>
      </c>
      <c r="C33" s="49" t="s">
        <v>40</v>
      </c>
      <c r="D33" s="49" t="s">
        <v>41</v>
      </c>
      <c r="F33" s="39" t="s">
        <v>42</v>
      </c>
      <c r="G33" s="37">
        <v>0</v>
      </c>
    </row>
    <row r="34" spans="1:258" s="17" customFormat="1" ht="22.9" customHeight="1" thickBot="1" x14ac:dyDescent="0.3">
      <c r="B34" s="27" t="s">
        <v>22</v>
      </c>
      <c r="C34" s="42">
        <f>COUNTIF(G20:G30, "Não iniciado")</f>
        <v>0</v>
      </c>
      <c r="D34" s="43" t="str">
        <f>IFERROR(C34/C39,"")</f>
        <v/>
      </c>
      <c r="F34" s="40" t="s">
        <v>43</v>
      </c>
      <c r="G34" s="38">
        <v>0</v>
      </c>
    </row>
    <row r="35" spans="1:258" s="17" customFormat="1" ht="22.9" customHeight="1" x14ac:dyDescent="0.25">
      <c r="B35" s="3" t="s">
        <v>25</v>
      </c>
      <c r="C35" s="42">
        <f>COUNTIF(G20:G30, "Em andamento")</f>
        <v>0</v>
      </c>
      <c r="D35" s="43" t="str">
        <f>IFERROR(C35/C39,"")</f>
        <v/>
      </c>
    </row>
    <row r="36" spans="1:258" s="17" customFormat="1" ht="22.9" customHeight="1" x14ac:dyDescent="0.25">
      <c r="B36" s="28" t="s">
        <v>20</v>
      </c>
      <c r="C36" s="42">
        <f>COUNTIF(G20:G30, "Concluído")</f>
        <v>0</v>
      </c>
      <c r="D36" s="43" t="str">
        <f>IFERROR(C36/C39,"")</f>
        <v/>
      </c>
    </row>
    <row r="37" spans="1:258" s="17" customFormat="1" ht="22.9" customHeight="1" x14ac:dyDescent="0.25">
      <c r="B37" s="29" t="s">
        <v>29</v>
      </c>
      <c r="C37" s="42">
        <f>COUNTIF(G20:G30, "Atrasado")</f>
        <v>0</v>
      </c>
      <c r="D37" s="43" t="str">
        <f>IFERROR(C37/C39,"")</f>
        <v/>
      </c>
    </row>
    <row r="38" spans="1:258" s="17" customFormat="1" ht="22.9" customHeight="1" thickBot="1" x14ac:dyDescent="0.3">
      <c r="B38" s="30" t="s">
        <v>31</v>
      </c>
      <c r="C38" s="44">
        <f>COUNTIF(G20:G30, "Em espera")</f>
        <v>0</v>
      </c>
      <c r="D38" s="45" t="str">
        <f>IFERROR(C38/C39,"")</f>
        <v/>
      </c>
    </row>
    <row r="39" spans="1:258" s="17" customFormat="1" ht="22.9" customHeight="1" x14ac:dyDescent="0.25">
      <c r="B39" s="36" t="s">
        <v>2</v>
      </c>
      <c r="C39" s="46">
        <f>SUM(C34:C38)</f>
        <v>0</v>
      </c>
      <c r="D39" s="47">
        <f>SUM(D34:D38)</f>
        <v>0</v>
      </c>
    </row>
    <row r="40" spans="1:258" s="17" customFormat="1" x14ac:dyDescent="0.25"/>
    <row r="41" spans="1:258" ht="38.25" customHeight="1" x14ac:dyDescent="0.25">
      <c r="A41" s="1"/>
      <c r="B41" s="25" t="s">
        <v>44</v>
      </c>
      <c r="C41" s="18" t="s">
        <v>61</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2.9" customHeight="1" x14ac:dyDescent="0.25">
      <c r="B42" s="48" t="s">
        <v>17</v>
      </c>
      <c r="C42" s="49" t="s">
        <v>40</v>
      </c>
      <c r="D42" s="49" t="s">
        <v>41</v>
      </c>
      <c r="F42" s="57" t="s">
        <v>46</v>
      </c>
      <c r="G42" s="37">
        <v>0</v>
      </c>
    </row>
    <row r="43" spans="1:258" s="17" customFormat="1" ht="22.9" customHeight="1" x14ac:dyDescent="0.25">
      <c r="B43" s="14" t="s">
        <v>21</v>
      </c>
      <c r="C43" s="42">
        <f>COUNTIF(H20:H30, "Alta")</f>
        <v>0</v>
      </c>
      <c r="D43" s="43" t="str">
        <f>IFERROR(C43/C47,"")</f>
        <v/>
      </c>
      <c r="F43" s="56" t="s">
        <v>47</v>
      </c>
      <c r="G43" s="37">
        <v>0</v>
      </c>
    </row>
    <row r="44" spans="1:258" s="17" customFormat="1" ht="22.9" customHeight="1" x14ac:dyDescent="0.25">
      <c r="B44" s="15" t="s">
        <v>24</v>
      </c>
      <c r="C44" s="42">
        <f>COUNTIF(H20:H30, "Média")</f>
        <v>0</v>
      </c>
      <c r="D44" s="43" t="str">
        <f>IFERROR(C44/C47,"")</f>
        <v/>
      </c>
      <c r="F44" s="58" t="s">
        <v>48</v>
      </c>
      <c r="G44" s="37">
        <v>0</v>
      </c>
    </row>
    <row r="45" spans="1:258" s="17" customFormat="1" ht="22.9" customHeight="1" x14ac:dyDescent="0.25">
      <c r="B45" s="16" t="s">
        <v>27</v>
      </c>
      <c r="C45" s="42">
        <f>COUNTIF(H20:H30, "Baixa")</f>
        <v>0</v>
      </c>
      <c r="D45" s="43" t="str">
        <f>IFERROR(C45/C47,"")</f>
        <v/>
      </c>
      <c r="F45" s="1"/>
      <c r="G45" s="1"/>
    </row>
    <row r="46" spans="1:258" s="17" customFormat="1" ht="22.9" customHeight="1" thickBot="1" x14ac:dyDescent="0.3">
      <c r="B46" s="41"/>
      <c r="C46" s="44">
        <f>COUNTIF(H20:H30, "...")</f>
        <v>0</v>
      </c>
      <c r="D46" s="45" t="str">
        <f>IFERROR(C46/C47,"")</f>
        <v/>
      </c>
      <c r="F46" s="1"/>
      <c r="G46" s="1"/>
    </row>
    <row r="47" spans="1:258" s="17" customFormat="1" ht="22.9" customHeight="1" x14ac:dyDescent="0.25">
      <c r="B47" s="36" t="s">
        <v>2</v>
      </c>
      <c r="C47" s="46">
        <f>SUM(C43:C46)</f>
        <v>0</v>
      </c>
      <c r="D47" s="47">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2" operator="containsText" text="Atrasado">
      <formula>NOT(ISERROR(SEARCH("Atrasado",B34)))</formula>
    </cfRule>
    <cfRule type="containsText" dxfId="22" priority="13" operator="containsText" text="Em espera">
      <formula>NOT(ISERROR(SEARCH("Em espera",B34)))</formula>
    </cfRule>
    <cfRule type="containsText" dxfId="21" priority="14" operator="containsText" text="Concluído">
      <formula>NOT(ISERROR(SEARCH("Concluído",B34)))</formula>
    </cfRule>
    <cfRule type="containsText" dxfId="20" priority="15" operator="containsText" text="Em andamento">
      <formula>NOT(ISERROR(SEARCH("Em andamento",B34)))</formula>
    </cfRule>
    <cfRule type="containsText" dxfId="19" priority="16" operator="containsText" text="Não iniciado">
      <formula>NOT(ISERROR(SEARCH("Não iniciado",B34)))</formula>
    </cfRule>
  </conditionalFormatting>
  <conditionalFormatting sqref="B43:B46">
    <cfRule type="containsText" dxfId="18" priority="9" operator="containsText" text="Baixa">
      <formula>NOT(ISERROR(SEARCH("Baixa",B43)))</formula>
    </cfRule>
    <cfRule type="containsText" dxfId="17" priority="10" operator="containsText" text="Média">
      <formula>NOT(ISERROR(SEARCH("Média",B43)))</formula>
    </cfRule>
    <cfRule type="containsText" dxfId="16" priority="11" operator="containsText" text="Alta">
      <formula>NOT(ISERROR(SEARCH("Alta",B43)))</formula>
    </cfRule>
  </conditionalFormatting>
  <conditionalFormatting sqref="G11:G30">
    <cfRule type="containsText" dxfId="15" priority="1" operator="containsText" text="Atrasado">
      <formula>NOT(ISERROR(SEARCH("Atrasado",G11)))</formula>
    </cfRule>
    <cfRule type="containsText" dxfId="14" priority="5" operator="containsText" text="Em espera">
      <formula>NOT(ISERROR(SEARCH("Em espera",G11)))</formula>
    </cfRule>
    <cfRule type="containsText" dxfId="13" priority="6" operator="containsText" text="Concluído">
      <formula>NOT(ISERROR(SEARCH("Concluído",G11)))</formula>
    </cfRule>
    <cfRule type="containsText" dxfId="12" priority="7" operator="containsText" text="Em andamento">
      <formula>NOT(ISERROR(SEARCH("Em andamento",G11)))</formula>
    </cfRule>
    <cfRule type="containsText" dxfId="11" priority="8" operator="containsText" text="Não iniciado">
      <formula>NOT(ISERROR(SEARCH("Não iniciado",G11)))</formula>
    </cfRule>
  </conditionalFormatting>
  <conditionalFormatting sqref="H11:H30">
    <cfRule type="containsText" dxfId="10" priority="2" operator="containsText" text="Baixa">
      <formula>NOT(ISERROR(SEARCH("Baixa",H11)))</formula>
    </cfRule>
    <cfRule type="containsText" dxfId="9" priority="3" operator="containsText" text="Média">
      <formula>NOT(ISERROR(SEARCH("Média",H11)))</formula>
    </cfRule>
    <cfRule type="containsText" dxfId="8" priority="4" operator="containsText" text="Alta">
      <formula>NOT(ISERROR(SEARCH("Alta",H11)))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a">
      <formula>NOT(ISERROR(SEARCH("Baixa",M11)))</formula>
    </cfRule>
    <cfRule type="containsText" dxfId="1" priority="19" operator="containsText" text="Média">
      <formula>NOT(ISERROR(SEARCH("Média",M11)))</formula>
    </cfRule>
    <cfRule type="containsText" dxfId="0" priority="20" operator="containsText" text="Alta">
      <formula>NOT(ISERROR(SEARCH("Alta",M11)))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75" defaultRowHeight="15" x14ac:dyDescent="0.25"/>
  <cols>
    <col min="1" max="1" width="3.25" style="61" customWidth="1"/>
    <col min="2" max="2" width="88.25" style="61" customWidth="1"/>
    <col min="3" max="16384" width="10.75" style="61"/>
  </cols>
  <sheetData>
    <row r="1" spans="2:2" ht="19.899999999999999" customHeight="1" x14ac:dyDescent="0.25"/>
    <row r="2" spans="2:2" ht="129.75" customHeight="1" x14ac:dyDescent="0.25">
      <c r="B2" s="5"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Painel de gerenciamento de proj</vt:lpstr>
      <vt:lpstr>EM BRANCO  Painel de gerenciame</vt:lpstr>
      <vt:lpstr>– Aviso de isenção de responsab</vt:lpstr>
      <vt:lpstr>'EM BRANCO  Painel de gerenciame'!Print_Area</vt:lpstr>
      <vt:lpstr>'Painel de gerenciamento de proj'!Print_Area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2024-12-29T05:59:01Z</dcterms:modified>
</cp:coreProperties>
</file>