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PT\"/>
    </mc:Choice>
  </mc:AlternateContent>
  <bookViews>
    <workbookView xWindow="0" yWindow="0" windowWidth="23040" windowHeight="9960" tabRatio="500"/>
  </bookViews>
  <sheets>
    <sheet name="Pedido de Pagamento" sheetId="3" r:id="rId1"/>
    <sheet name="Pedido de Pagamento Backup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5" i="1" l="1"/>
  <c r="F35" i="3"/>
  <c r="G35" i="3"/>
  <c r="F36" i="3"/>
  <c r="F17" i="3"/>
  <c r="F18" i="3"/>
  <c r="F22" i="3"/>
  <c r="F24" i="3"/>
  <c r="F28" i="3"/>
  <c r="F30" i="3"/>
  <c r="F79" i="1"/>
  <c r="H79" i="1"/>
  <c r="F80" i="1"/>
  <c r="H80" i="1"/>
  <c r="F81" i="1"/>
  <c r="H81" i="1"/>
  <c r="F82" i="1"/>
  <c r="H82" i="1"/>
  <c r="F83" i="1"/>
  <c r="H83" i="1"/>
  <c r="H84" i="1"/>
  <c r="F72" i="1"/>
  <c r="H72" i="1"/>
  <c r="F73" i="1"/>
  <c r="H73" i="1"/>
  <c r="F74" i="1"/>
  <c r="H74" i="1"/>
  <c r="F75" i="1"/>
  <c r="H75" i="1"/>
  <c r="F76" i="1"/>
  <c r="H76" i="1"/>
  <c r="H77" i="1"/>
  <c r="F65" i="1"/>
  <c r="H65" i="1"/>
  <c r="F66" i="1"/>
  <c r="H66" i="1"/>
  <c r="F67" i="1"/>
  <c r="H67" i="1"/>
  <c r="F68" i="1"/>
  <c r="H68" i="1"/>
  <c r="F69" i="1"/>
  <c r="H69" i="1"/>
  <c r="H70" i="1"/>
  <c r="F57" i="1"/>
  <c r="H57" i="1"/>
  <c r="F58" i="1"/>
  <c r="H58" i="1"/>
  <c r="F59" i="1"/>
  <c r="H59" i="1"/>
  <c r="F60" i="1"/>
  <c r="H60" i="1"/>
  <c r="F61" i="1"/>
  <c r="H61" i="1"/>
  <c r="F62" i="1"/>
  <c r="H62" i="1"/>
  <c r="H63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H55" i="1"/>
  <c r="F42" i="1"/>
  <c r="H42" i="1"/>
  <c r="F43" i="1"/>
  <c r="H43" i="1"/>
  <c r="F44" i="1"/>
  <c r="H44" i="1"/>
  <c r="F45" i="1"/>
  <c r="H45" i="1"/>
  <c r="H46" i="1"/>
  <c r="F34" i="1"/>
  <c r="H34" i="1"/>
  <c r="F35" i="1"/>
  <c r="H35" i="1"/>
  <c r="F36" i="1"/>
  <c r="H36" i="1"/>
  <c r="F37" i="1"/>
  <c r="H37" i="1"/>
  <c r="F38" i="1"/>
  <c r="H38" i="1"/>
  <c r="F39" i="1"/>
  <c r="H39" i="1"/>
  <c r="H40" i="1"/>
  <c r="F27" i="1"/>
  <c r="H27" i="1"/>
  <c r="F28" i="1"/>
  <c r="H28" i="1"/>
  <c r="F29" i="1"/>
  <c r="H29" i="1"/>
  <c r="F30" i="1"/>
  <c r="H30" i="1"/>
  <c r="F31" i="1"/>
  <c r="H31" i="1"/>
  <c r="H32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H25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H16" i="1"/>
  <c r="A80" i="1"/>
  <c r="A81" i="1"/>
  <c r="A82" i="1"/>
  <c r="A83" i="1"/>
  <c r="A73" i="1"/>
  <c r="A74" i="1"/>
  <c r="A75" i="1"/>
  <c r="A76" i="1"/>
  <c r="A66" i="1"/>
  <c r="A67" i="1"/>
  <c r="A68" i="1"/>
  <c r="A69" i="1"/>
  <c r="A58" i="1"/>
  <c r="A59" i="1"/>
  <c r="A60" i="1"/>
  <c r="A61" i="1"/>
  <c r="A62" i="1"/>
  <c r="A49" i="1"/>
  <c r="A50" i="1"/>
  <c r="A51" i="1"/>
  <c r="A52" i="1"/>
  <c r="A53" i="1"/>
  <c r="A54" i="1"/>
  <c r="A43" i="1"/>
  <c r="A44" i="1"/>
  <c r="A45" i="1"/>
  <c r="A35" i="1"/>
  <c r="A36" i="1"/>
  <c r="A37" i="1"/>
  <c r="A38" i="1"/>
  <c r="A39" i="1"/>
  <c r="A28" i="1"/>
  <c r="A29" i="1"/>
  <c r="A30" i="1"/>
  <c r="A31" i="1"/>
  <c r="A19" i="1"/>
  <c r="A20" i="1"/>
  <c r="A21" i="1"/>
  <c r="A22" i="1"/>
  <c r="A23" i="1"/>
  <c r="A24" i="1"/>
  <c r="A7" i="1"/>
  <c r="A8" i="1"/>
  <c r="A9" i="1"/>
  <c r="A1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<sst xmlns="http://schemas.openxmlformats.org/spreadsheetml/2006/main" count="210" uniqueCount="124">
  <si>
    <t>TOTAL</t>
  </si>
  <si>
    <t>Patios</t>
  </si>
  <si>
    <t>EXTERIOR</t>
  </si>
  <si>
    <t xml:space="preserve"> </t>
  </si>
  <si>
    <t>n/a</t>
  </si>
  <si>
    <t>a.</t>
  </si>
  <si>
    <t>Total:</t>
  </si>
  <si>
    <t>Pedido de Pagamento</t>
  </si>
  <si>
    <t>Dono:</t>
  </si>
  <si>
    <t>Construtor:</t>
  </si>
  <si>
    <t xml:space="preserve">TORRE SMITH </t>
  </si>
  <si>
    <t>JOE CONTRAtado</t>
  </si>
  <si>
    <t>Projeto:</t>
  </si>
  <si>
    <t>Melhorias pelo locatário - Fase 1</t>
  </si>
  <si>
    <t>Número do Pedido</t>
  </si>
  <si>
    <t>Contrato de trabalho:</t>
  </si>
  <si>
    <t>Armários</t>
  </si>
  <si>
    <t>Contrato No:</t>
  </si>
  <si>
    <t>Preparado por:</t>
  </si>
  <si>
    <t>Antonio de Souza</t>
  </si>
  <si>
    <t>Período:</t>
  </si>
  <si>
    <t>31/10/2015</t>
  </si>
  <si>
    <t>Pedido de Pagamento da Construtora</t>
  </si>
  <si>
    <t>Certificado da Construtora:</t>
  </si>
  <si>
    <t>Valor Original do Contrato:</t>
  </si>
  <si>
    <t>Mudanças no Valor do Contrato:</t>
  </si>
  <si>
    <t>Valor Total do Contrato:</t>
  </si>
  <si>
    <t>Conclusão Total até a Data</t>
  </si>
  <si>
    <t>Retenção</t>
  </si>
  <si>
    <t>do trabalho concluído</t>
  </si>
  <si>
    <t>Total Retido:</t>
  </si>
  <si>
    <t>Total da conclusão menos a Retenção</t>
  </si>
  <si>
    <t>Menos Valores já pagos:</t>
  </si>
  <si>
    <t>Pagamento atual:</t>
  </si>
  <si>
    <t>Balanço Final Incluindo Retenção::</t>
  </si>
  <si>
    <t>Resumo de Trabalho Extra</t>
  </si>
  <si>
    <t>Alterações desde o último pagamento:</t>
  </si>
  <si>
    <t>Alterações para esse pagamento:</t>
  </si>
  <si>
    <t>Balanço das alterações:</t>
  </si>
  <si>
    <t>Adicionais</t>
  </si>
  <si>
    <t>Eliminações</t>
  </si>
  <si>
    <t>Estado:</t>
  </si>
  <si>
    <t>País:</t>
  </si>
  <si>
    <t>Inscrito e verificado</t>
  </si>
  <si>
    <t>por</t>
  </si>
  <si>
    <t>dia de</t>
  </si>
  <si>
    <t>Assinatura:</t>
  </si>
  <si>
    <t>Reconhecimento de Firma:</t>
  </si>
  <si>
    <t xml:space="preserve">CONTRATADO: </t>
  </si>
  <si>
    <t>DATA:</t>
  </si>
  <si>
    <t>O contratante assina com o melhor de seu conhecimento, informação e crédito do Trabalho coberto por este pedido de pagamento tenha sido concluído de acordo com o contrato, e que todos os montantes foram pagos a ele para os trabalhos para o qual Pedidos de Pagamentos anteriores foram recebidos do proprietário, e que o pagamento atual mostrado aqui é agora devido.</t>
  </si>
  <si>
    <t>O Engenheiro confirma que com base em observações no local e com o melhor de seu conhecimento, este pedido de pagamento reflete com precisão a progressão do trabalho e que este trabalho atende aos requisitos contratuais suficientes o bastante para justificar o pagamento, num montante certificado abaixo:</t>
  </si>
  <si>
    <t>Certificado de Pagamento pelo Engenheiro:</t>
  </si>
  <si>
    <t>Valor Certificado:</t>
  </si>
  <si>
    <t>Fornecer explicação abaixo ou em anexo se o valor certificado não corresponder a este pedido de pagamento. Assine todas os valores e remarcações que estiverem de acordo com valor certificado.</t>
  </si>
  <si>
    <t>Engenheiro:</t>
  </si>
  <si>
    <t>Data:</t>
  </si>
  <si>
    <t xml:space="preserve">O valor certificado deve ser pago para o construtor citado acima. </t>
  </si>
  <si>
    <t>Ou, Clique aqui para Criar seu Pedido de Pagamento no Smartsheet</t>
  </si>
  <si>
    <t>ITEM #</t>
  </si>
  <si>
    <t>DESCRIÇÃO DA TAREFA</t>
  </si>
  <si>
    <t>Construtora</t>
  </si>
  <si>
    <t>Soma do contrato</t>
  </si>
  <si>
    <t>TRABALHO CONCLUÍDO (%)</t>
  </si>
  <si>
    <t>AVALIAÇÃO</t>
  </si>
  <si>
    <t>PREÇO PEDIDO</t>
  </si>
  <si>
    <t>VALOR DO PAGAMENTO</t>
  </si>
  <si>
    <t>RAZÃO DA DIFFERENÇA</t>
  </si>
  <si>
    <t>Requerimentos gerais</t>
  </si>
  <si>
    <t>Plantas e Especificações</t>
  </si>
  <si>
    <t>Revisão da planta</t>
  </si>
  <si>
    <t>Permissões</t>
  </si>
  <si>
    <t>Questionário</t>
  </si>
  <si>
    <t>Taxas</t>
  </si>
  <si>
    <t>Custos administrativos</t>
  </si>
  <si>
    <t>Custos do financiamento</t>
  </si>
  <si>
    <t>Custos legais</t>
  </si>
  <si>
    <t>Taxas do engenheiro</t>
  </si>
  <si>
    <t>Outros</t>
  </si>
  <si>
    <t>PREPARACAO DO TERRENO</t>
  </si>
  <si>
    <t>Demolição</t>
  </si>
  <si>
    <t>Proteção do terreno</t>
  </si>
  <si>
    <t>Construção de via de acesso</t>
  </si>
  <si>
    <t>Segurança do local</t>
  </si>
  <si>
    <t xml:space="preserve">Caçamba </t>
  </si>
  <si>
    <t>Limpeza do terreno</t>
  </si>
  <si>
    <t>ÁGUA E ESGOTO</t>
  </si>
  <si>
    <t>Testes do solo</t>
  </si>
  <si>
    <t>Sistema de drenagem</t>
  </si>
  <si>
    <t>Taxas e permissões</t>
  </si>
  <si>
    <t>Instalações</t>
  </si>
  <si>
    <t>ELETRICIDADE E ÁGUA</t>
  </si>
  <si>
    <t>Encanamento</t>
  </si>
  <si>
    <t>Caisa d´água</t>
  </si>
  <si>
    <t>Eletrical</t>
  </si>
  <si>
    <t>Gás natural</t>
  </si>
  <si>
    <t>Instalação de tanque</t>
  </si>
  <si>
    <t>ESCAVAÇÃO</t>
  </si>
  <si>
    <t>Planejamento</t>
  </si>
  <si>
    <t>Retirada de pedras e terra</t>
  </si>
  <si>
    <t>Escavação da fundação</t>
  </si>
  <si>
    <t>FUNDAÇÃO</t>
  </si>
  <si>
    <t>Concreto</t>
  </si>
  <si>
    <t>Paredes</t>
  </si>
  <si>
    <t>Pilares</t>
  </si>
  <si>
    <t>Aço</t>
  </si>
  <si>
    <t>etc</t>
  </si>
  <si>
    <t>ALVENARIA E PAVIMENTAÇÃO</t>
  </si>
  <si>
    <t>Escada exterior</t>
  </si>
  <si>
    <t>Chaminés</t>
  </si>
  <si>
    <t>Lareira</t>
  </si>
  <si>
    <t>Estacionamento</t>
  </si>
  <si>
    <t>TELHADO</t>
  </si>
  <si>
    <t>Madeiramento</t>
  </si>
  <si>
    <t>Estrutura</t>
  </si>
  <si>
    <t>Paredes internas e externas</t>
  </si>
  <si>
    <t>Pedras</t>
  </si>
  <si>
    <t>Janelas</t>
  </si>
  <si>
    <t>Batentes</t>
  </si>
  <si>
    <t>Pintura</t>
  </si>
  <si>
    <t>JANELAS E PORTAS EXTERIORES</t>
  </si>
  <si>
    <t>Vidros</t>
  </si>
  <si>
    <t>Instalação</t>
  </si>
  <si>
    <t>lajes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</si>
</sst>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212121"/>
      <name val="Arial"/>
      <family val="2"/>
    </font>
    <font>
      <u/>
      <sz val="2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3" fillId="3" borderId="0" xfId="0" applyFont="1" applyFill="1" applyAlignment="1">
      <alignment vertical="center"/>
    </xf>
    <xf numFmtId="44" fontId="0" fillId="4" borderId="4" xfId="1" applyFont="1" applyFill="1" applyBorder="1"/>
    <xf numFmtId="9" fontId="0" fillId="4" borderId="4" xfId="23" applyFont="1" applyFill="1" applyBorder="1"/>
    <xf numFmtId="0" fontId="0" fillId="3" borderId="0" xfId="0" applyNumberFormat="1" applyFill="1"/>
    <xf numFmtId="0" fontId="2" fillId="3" borderId="0" xfId="0" applyNumberFormat="1" applyFont="1" applyFill="1"/>
    <xf numFmtId="44" fontId="0" fillId="3" borderId="0" xfId="1" applyFont="1" applyFill="1"/>
    <xf numFmtId="44" fontId="2" fillId="3" borderId="0" xfId="1" applyFont="1" applyFill="1"/>
    <xf numFmtId="44" fontId="0" fillId="4" borderId="10" xfId="1" applyFont="1" applyFill="1" applyBorder="1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9" fontId="0" fillId="4" borderId="10" xfId="23" applyFont="1" applyFill="1" applyBorder="1"/>
    <xf numFmtId="10" fontId="0" fillId="4" borderId="4" xfId="1" applyNumberFormat="1" applyFont="1" applyFill="1" applyBorder="1"/>
    <xf numFmtId="9" fontId="0" fillId="4" borderId="4" xfId="1" applyNumberFormat="1" applyFont="1" applyFill="1" applyBorder="1"/>
    <xf numFmtId="0" fontId="9" fillId="0" borderId="0" xfId="0" applyFont="1" applyBorder="1"/>
    <xf numFmtId="0" fontId="9" fillId="0" borderId="0" xfId="0" applyFont="1"/>
    <xf numFmtId="0" fontId="9" fillId="3" borderId="2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 applyAlignment="1"/>
    <xf numFmtId="0" fontId="9" fillId="3" borderId="11" xfId="0" applyFont="1" applyFill="1" applyBorder="1"/>
    <xf numFmtId="0" fontId="9" fillId="3" borderId="12" xfId="0" applyFont="1" applyFill="1" applyBorder="1"/>
    <xf numFmtId="0" fontId="9" fillId="3" borderId="0" xfId="0" applyFont="1" applyFill="1" applyBorder="1"/>
    <xf numFmtId="0" fontId="9" fillId="3" borderId="13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9" xfId="0" applyFont="1" applyFill="1" applyBorder="1"/>
    <xf numFmtId="0" fontId="9" fillId="3" borderId="15" xfId="0" applyFont="1" applyFill="1" applyBorder="1"/>
    <xf numFmtId="0" fontId="9" fillId="5" borderId="12" xfId="0" applyFont="1" applyFill="1" applyBorder="1"/>
    <xf numFmtId="0" fontId="9" fillId="5" borderId="0" xfId="0" applyFont="1" applyFill="1" applyBorder="1"/>
    <xf numFmtId="0" fontId="9" fillId="5" borderId="13" xfId="0" applyFont="1" applyFill="1" applyBorder="1"/>
    <xf numFmtId="0" fontId="9" fillId="5" borderId="0" xfId="0" applyFont="1" applyFill="1" applyBorder="1" applyAlignment="1">
      <alignment horizontal="right"/>
    </xf>
    <xf numFmtId="9" fontId="9" fillId="5" borderId="9" xfId="23" applyFont="1" applyFill="1" applyBorder="1"/>
    <xf numFmtId="0" fontId="9" fillId="5" borderId="9" xfId="0" applyFont="1" applyFill="1" applyBorder="1"/>
    <xf numFmtId="0" fontId="9" fillId="5" borderId="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0" xfId="0" applyFont="1" applyFill="1"/>
    <xf numFmtId="0" fontId="9" fillId="5" borderId="0" xfId="0" applyFont="1" applyFill="1" applyBorder="1" applyAlignment="1"/>
    <xf numFmtId="0" fontId="9" fillId="5" borderId="23" xfId="0" applyFont="1" applyFill="1" applyBorder="1"/>
    <xf numFmtId="0" fontId="9" fillId="5" borderId="22" xfId="0" applyFont="1" applyFill="1" applyBorder="1"/>
    <xf numFmtId="0" fontId="9" fillId="5" borderId="0" xfId="0" applyFont="1" applyFill="1" applyBorder="1" applyAlignment="1">
      <alignment vertical="top"/>
    </xf>
    <xf numFmtId="0" fontId="9" fillId="5" borderId="0" xfId="0" applyFont="1" applyFill="1" applyBorder="1" applyAlignment="1">
      <alignment vertical="top" wrapText="1"/>
    </xf>
    <xf numFmtId="0" fontId="9" fillId="5" borderId="9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9" fillId="5" borderId="1" xfId="0" applyFont="1" applyFill="1" applyBorder="1"/>
    <xf numFmtId="0" fontId="9" fillId="5" borderId="2" xfId="0" applyFont="1" applyFill="1" applyBorder="1"/>
    <xf numFmtId="0" fontId="9" fillId="5" borderId="11" xfId="0" applyFont="1" applyFill="1" applyBorder="1"/>
    <xf numFmtId="44" fontId="9" fillId="5" borderId="11" xfId="1" applyFont="1" applyFill="1" applyBorder="1"/>
    <xf numFmtId="44" fontId="9" fillId="5" borderId="3" xfId="1" applyFont="1" applyFill="1" applyBorder="1"/>
    <xf numFmtId="0" fontId="9" fillId="5" borderId="15" xfId="0" applyFont="1" applyFill="1" applyBorder="1" applyAlignment="1">
      <alignment vertical="top" wrapText="1"/>
    </xf>
    <xf numFmtId="44" fontId="9" fillId="5" borderId="15" xfId="1" applyFont="1" applyFill="1" applyBorder="1"/>
    <xf numFmtId="44" fontId="9" fillId="5" borderId="16" xfId="1" applyFont="1" applyFill="1" applyBorder="1"/>
    <xf numFmtId="44" fontId="9" fillId="5" borderId="5" xfId="1" applyFont="1" applyFill="1" applyBorder="1"/>
    <xf numFmtId="0" fontId="9" fillId="5" borderId="17" xfId="0" applyFont="1" applyFill="1" applyBorder="1"/>
    <xf numFmtId="0" fontId="9" fillId="5" borderId="19" xfId="0" applyFont="1" applyFill="1" applyBorder="1"/>
    <xf numFmtId="0" fontId="5" fillId="6" borderId="0" xfId="0" applyFont="1" applyFill="1"/>
    <xf numFmtId="44" fontId="5" fillId="6" borderId="0" xfId="0" applyNumberFormat="1" applyFont="1" applyFill="1"/>
    <xf numFmtId="0" fontId="5" fillId="6" borderId="0" xfId="1" applyNumberFormat="1" applyFont="1" applyFill="1"/>
    <xf numFmtId="0" fontId="4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 wrapText="1"/>
    </xf>
    <xf numFmtId="0" fontId="11" fillId="3" borderId="0" xfId="0" applyFont="1" applyFill="1"/>
    <xf numFmtId="0" fontId="12" fillId="3" borderId="1" xfId="0" applyFont="1" applyFill="1" applyBorder="1"/>
    <xf numFmtId="0" fontId="13" fillId="0" borderId="0" xfId="0" applyFont="1" applyAlignment="1">
      <alignment vertical="center"/>
    </xf>
    <xf numFmtId="0" fontId="14" fillId="7" borderId="0" xfId="2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14" fontId="9" fillId="3" borderId="6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5" borderId="18" xfId="0" applyFont="1" applyFill="1" applyBorder="1" applyAlignment="1">
      <alignment horizontal="left"/>
    </xf>
    <xf numFmtId="0" fontId="9" fillId="5" borderId="17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left"/>
    </xf>
    <xf numFmtId="44" fontId="9" fillId="5" borderId="20" xfId="1" applyFont="1" applyFill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0" fillId="5" borderId="0" xfId="0" applyFont="1" applyFill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44" fontId="9" fillId="5" borderId="9" xfId="1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44" fontId="9" fillId="5" borderId="9" xfId="0" applyNumberFormat="1" applyFont="1" applyFill="1" applyBorder="1" applyAlignment="1">
      <alignment horizontal="left"/>
    </xf>
    <xf numFmtId="0" fontId="9" fillId="5" borderId="9" xfId="0" applyFont="1" applyFill="1" applyBorder="1" applyAlignment="1">
      <alignment horizontal="left"/>
    </xf>
    <xf numFmtId="0" fontId="9" fillId="5" borderId="15" xfId="0" applyFont="1" applyFill="1" applyBorder="1" applyAlignment="1">
      <alignment horizontal="left"/>
    </xf>
    <xf numFmtId="0" fontId="6" fillId="3" borderId="0" xfId="2" applyFill="1" applyAlignment="1">
      <alignment horizontal="center" vertical="center"/>
    </xf>
  </cellXfs>
  <cellStyles count="24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Moeda" xfId="1" builtinId="4"/>
    <cellStyle name="Normal" xfId="0" builtinId="0"/>
    <cellStyle name="Porcentagem" xfId="2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pt_PT&amp;trp=57014&amp;lx=jUYxSo3I2swpW1hjsUJH4Q&amp;%20utm_language=PT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0</xdr:row>
      <xdr:rowOff>106680</xdr:rowOff>
    </xdr:from>
    <xdr:to>
      <xdr:col>8</xdr:col>
      <xdr:colOff>889000</xdr:colOff>
      <xdr:row>0</xdr:row>
      <xdr:rowOff>413242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06680"/>
          <a:ext cx="1517650" cy="3065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pt_PT&amp;trp=57014&amp;lx=jUYxSo3I2swpW1hjsUJH4Q&amp;%20utm_language=PT&amp;utm_source=integrated+content&amp;utm_campaign=excel+construction+project+management+templates&amp;utm_medium=construction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1"/>
  <sheetViews>
    <sheetView tabSelected="1" topLeftCell="A13" workbookViewId="0">
      <selection activeCell="F31" sqref="F31"/>
    </sheetView>
  </sheetViews>
  <sheetFormatPr defaultColWidth="8.796875" defaultRowHeight="13.8" x14ac:dyDescent="0.3"/>
  <cols>
    <col min="1" max="1" width="3.19921875" style="21" customWidth="1"/>
    <col min="2" max="2" width="4" style="21" customWidth="1"/>
    <col min="3" max="3" width="3" style="21" customWidth="1"/>
    <col min="4" max="4" width="7" style="21" customWidth="1"/>
    <col min="5" max="5" width="16.796875" style="21" customWidth="1"/>
    <col min="6" max="6" width="11.69921875" style="21" customWidth="1"/>
    <col min="7" max="7" width="10.296875" style="21" customWidth="1"/>
    <col min="8" max="8" width="4.69921875" style="21" customWidth="1"/>
    <col min="9" max="9" width="5.5" style="21" customWidth="1"/>
    <col min="10" max="10" width="7.19921875" style="21" customWidth="1"/>
    <col min="11" max="11" width="9.296875" style="21" customWidth="1"/>
    <col min="12" max="12" width="8.19921875" style="21" customWidth="1"/>
    <col min="13" max="16384" width="8.796875" style="21"/>
  </cols>
  <sheetData>
    <row r="3" spans="2:16" ht="25.8" x14ac:dyDescent="0.5">
      <c r="B3" s="68" t="s">
        <v>7</v>
      </c>
      <c r="C3" s="22"/>
      <c r="D3" s="22"/>
      <c r="E3" s="22"/>
      <c r="F3" s="22"/>
      <c r="G3" s="22"/>
      <c r="H3" s="22"/>
      <c r="I3" s="22"/>
      <c r="J3" s="22"/>
      <c r="K3" s="22" t="s">
        <v>14</v>
      </c>
      <c r="L3" s="22"/>
      <c r="M3" s="23">
        <v>2</v>
      </c>
      <c r="N3" s="24"/>
      <c r="O3" s="24"/>
      <c r="P3" s="25"/>
    </row>
    <row r="4" spans="2:16" ht="15" customHeight="1" x14ac:dyDescent="0.3">
      <c r="B4" s="26" t="s">
        <v>8</v>
      </c>
      <c r="C4" s="27"/>
      <c r="D4" s="27"/>
      <c r="E4" s="27"/>
      <c r="F4" s="27"/>
      <c r="G4" s="27" t="s">
        <v>12</v>
      </c>
      <c r="H4" s="27"/>
      <c r="I4" s="27"/>
      <c r="J4" s="27"/>
      <c r="K4" s="27"/>
      <c r="L4" s="27"/>
      <c r="M4" s="27"/>
      <c r="N4" s="27"/>
      <c r="O4" s="27"/>
      <c r="P4" s="28"/>
    </row>
    <row r="5" spans="2:16" ht="15" customHeight="1" x14ac:dyDescent="0.3">
      <c r="B5" s="26"/>
      <c r="C5" s="27"/>
      <c r="D5" s="71" t="s">
        <v>10</v>
      </c>
      <c r="E5" s="72"/>
      <c r="F5" s="27"/>
      <c r="G5" s="77" t="s">
        <v>13</v>
      </c>
      <c r="H5" s="78"/>
      <c r="I5" s="27"/>
      <c r="J5" s="27"/>
      <c r="K5" s="27" t="s">
        <v>20</v>
      </c>
      <c r="L5" s="27"/>
      <c r="M5" s="83" t="s">
        <v>21</v>
      </c>
      <c r="N5" s="84"/>
      <c r="O5" s="27"/>
      <c r="P5" s="28"/>
    </row>
    <row r="6" spans="2:16" ht="15" customHeight="1" x14ac:dyDescent="0.3">
      <c r="B6" s="26"/>
      <c r="C6" s="27"/>
      <c r="D6" s="73"/>
      <c r="E6" s="74"/>
      <c r="F6" s="27"/>
      <c r="G6" s="79"/>
      <c r="H6" s="80"/>
      <c r="I6" s="27"/>
      <c r="J6" s="27"/>
      <c r="K6" s="27"/>
      <c r="L6" s="27"/>
      <c r="M6" s="27"/>
      <c r="N6" s="27"/>
      <c r="O6" s="27"/>
      <c r="P6" s="28"/>
    </row>
    <row r="7" spans="2:16" ht="15" customHeight="1" x14ac:dyDescent="0.3">
      <c r="B7" s="26"/>
      <c r="C7" s="27"/>
      <c r="D7" s="75"/>
      <c r="E7" s="76"/>
      <c r="F7" s="27"/>
      <c r="G7" s="81"/>
      <c r="H7" s="82"/>
      <c r="I7" s="27"/>
      <c r="J7" s="27"/>
      <c r="K7" s="27" t="s">
        <v>15</v>
      </c>
      <c r="L7" s="27"/>
      <c r="M7" s="85" t="s">
        <v>16</v>
      </c>
      <c r="N7" s="86"/>
      <c r="O7" s="84"/>
      <c r="P7" s="28"/>
    </row>
    <row r="8" spans="2:16" ht="15" customHeight="1" x14ac:dyDescent="0.3">
      <c r="B8" s="26" t="s">
        <v>9</v>
      </c>
      <c r="C8" s="27"/>
      <c r="D8" s="27"/>
      <c r="E8" s="27"/>
      <c r="F8" s="27"/>
      <c r="G8" s="27" t="s">
        <v>3</v>
      </c>
      <c r="H8" s="27"/>
      <c r="I8" s="27"/>
      <c r="J8" s="27"/>
      <c r="K8" s="27"/>
      <c r="L8" s="27"/>
      <c r="M8" s="27"/>
      <c r="N8" s="27"/>
      <c r="O8" s="27"/>
      <c r="P8" s="28"/>
    </row>
    <row r="9" spans="2:16" ht="15" customHeight="1" x14ac:dyDescent="0.3">
      <c r="B9" s="26"/>
      <c r="C9" s="27"/>
      <c r="D9" s="71" t="s">
        <v>11</v>
      </c>
      <c r="E9" s="72"/>
      <c r="F9" s="27"/>
      <c r="G9" s="29"/>
      <c r="H9" s="29"/>
      <c r="I9" s="27"/>
      <c r="J9" s="27"/>
      <c r="K9" s="27" t="s">
        <v>17</v>
      </c>
      <c r="L9" s="27"/>
      <c r="M9" s="85">
        <v>102015</v>
      </c>
      <c r="N9" s="86"/>
      <c r="O9" s="84"/>
      <c r="P9" s="28"/>
    </row>
    <row r="10" spans="2:16" ht="15" customHeight="1" x14ac:dyDescent="0.3">
      <c r="B10" s="26"/>
      <c r="C10" s="27"/>
      <c r="D10" s="73"/>
      <c r="E10" s="74"/>
      <c r="F10" s="27"/>
      <c r="G10" s="29"/>
      <c r="H10" s="29"/>
      <c r="I10" s="27"/>
      <c r="J10" s="27"/>
      <c r="K10" s="27"/>
      <c r="L10" s="27"/>
      <c r="M10" s="27"/>
      <c r="N10" s="27"/>
      <c r="O10" s="27"/>
      <c r="P10" s="28"/>
    </row>
    <row r="11" spans="2:16" ht="15" customHeight="1" x14ac:dyDescent="0.3">
      <c r="B11" s="26"/>
      <c r="C11" s="27"/>
      <c r="D11" s="75"/>
      <c r="E11" s="76"/>
      <c r="F11" s="27"/>
      <c r="G11" s="29"/>
      <c r="H11" s="29"/>
      <c r="I11" s="27"/>
      <c r="J11" s="27"/>
      <c r="K11" s="27" t="s">
        <v>18</v>
      </c>
      <c r="L11" s="27"/>
      <c r="M11" s="85" t="s">
        <v>19</v>
      </c>
      <c r="N11" s="86"/>
      <c r="O11" s="84"/>
      <c r="P11" s="28"/>
    </row>
    <row r="12" spans="2:16" ht="15" customHeight="1" x14ac:dyDescent="0.3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2:16" ht="15" customHeight="1" x14ac:dyDescent="0.3">
      <c r="B13" s="33" t="s">
        <v>22</v>
      </c>
      <c r="C13" s="34"/>
      <c r="D13" s="34"/>
      <c r="E13" s="34"/>
      <c r="F13" s="34"/>
      <c r="G13" s="34"/>
      <c r="H13" s="34"/>
      <c r="I13" s="34" t="s">
        <v>23</v>
      </c>
      <c r="J13" s="34"/>
      <c r="K13" s="34"/>
      <c r="L13" s="34"/>
      <c r="M13" s="34"/>
      <c r="N13" s="34"/>
      <c r="O13" s="34"/>
      <c r="P13" s="35"/>
    </row>
    <row r="14" spans="2:16" ht="15" customHeight="1" x14ac:dyDescent="0.3">
      <c r="B14" s="33"/>
      <c r="C14" s="34"/>
      <c r="D14" s="34"/>
      <c r="E14" s="34"/>
      <c r="F14" s="34"/>
      <c r="G14" s="34"/>
      <c r="H14" s="34"/>
      <c r="I14" s="94" t="s">
        <v>50</v>
      </c>
      <c r="J14" s="94"/>
      <c r="K14" s="94"/>
      <c r="L14" s="94"/>
      <c r="M14" s="94"/>
      <c r="N14" s="94"/>
      <c r="O14" s="94"/>
      <c r="P14" s="93"/>
    </row>
    <row r="15" spans="2:16" ht="15" customHeight="1" x14ac:dyDescent="0.3">
      <c r="B15" s="33" t="s">
        <v>3</v>
      </c>
      <c r="C15" s="34"/>
      <c r="D15" s="34"/>
      <c r="E15" s="34"/>
      <c r="F15" s="34"/>
      <c r="G15" s="34"/>
      <c r="H15" s="34"/>
      <c r="I15" s="94"/>
      <c r="J15" s="94"/>
      <c r="K15" s="94"/>
      <c r="L15" s="94"/>
      <c r="M15" s="94"/>
      <c r="N15" s="94"/>
      <c r="O15" s="94"/>
      <c r="P15" s="93"/>
    </row>
    <row r="16" spans="2:16" ht="21.45" customHeight="1" x14ac:dyDescent="0.3">
      <c r="B16" s="33">
        <v>1</v>
      </c>
      <c r="C16" s="34" t="s">
        <v>24</v>
      </c>
      <c r="D16" s="34"/>
      <c r="E16" s="34"/>
      <c r="F16" s="95">
        <v>20000</v>
      </c>
      <c r="G16" s="95"/>
      <c r="H16" s="34"/>
      <c r="I16" s="94"/>
      <c r="J16" s="94"/>
      <c r="K16" s="94"/>
      <c r="L16" s="94"/>
      <c r="M16" s="94"/>
      <c r="N16" s="94"/>
      <c r="O16" s="94"/>
      <c r="P16" s="93"/>
    </row>
    <row r="17" spans="2:16" ht="15" customHeight="1" x14ac:dyDescent="0.3">
      <c r="B17" s="33">
        <v>2</v>
      </c>
      <c r="C17" s="34" t="s">
        <v>25</v>
      </c>
      <c r="D17" s="34"/>
      <c r="E17" s="34"/>
      <c r="F17" s="95">
        <f>F36</f>
        <v>600</v>
      </c>
      <c r="G17" s="95"/>
      <c r="H17" s="34"/>
      <c r="I17" s="34" t="s">
        <v>48</v>
      </c>
      <c r="J17" s="34"/>
      <c r="K17" s="103"/>
      <c r="L17" s="103"/>
      <c r="M17" s="103"/>
      <c r="N17" s="36" t="s">
        <v>49</v>
      </c>
      <c r="O17" s="103"/>
      <c r="P17" s="104"/>
    </row>
    <row r="18" spans="2:16" ht="15" customHeight="1" x14ac:dyDescent="0.3">
      <c r="B18" s="33">
        <v>3</v>
      </c>
      <c r="C18" s="34" t="s">
        <v>26</v>
      </c>
      <c r="D18" s="34"/>
      <c r="E18" s="34"/>
      <c r="F18" s="102">
        <f>F16+F17</f>
        <v>20600</v>
      </c>
      <c r="G18" s="103"/>
      <c r="H18" s="34"/>
      <c r="I18" s="34"/>
      <c r="J18" s="34"/>
      <c r="K18" s="34"/>
      <c r="L18" s="34"/>
      <c r="M18" s="34"/>
      <c r="N18" s="34"/>
      <c r="O18" s="34"/>
      <c r="P18" s="35"/>
    </row>
    <row r="19" spans="2:16" ht="15" customHeight="1" x14ac:dyDescent="0.3">
      <c r="B19" s="33">
        <v>4</v>
      </c>
      <c r="C19" s="34" t="s">
        <v>27</v>
      </c>
      <c r="D19" s="34"/>
      <c r="E19" s="34"/>
      <c r="F19" s="95">
        <v>15000</v>
      </c>
      <c r="G19" s="95"/>
      <c r="H19" s="34"/>
      <c r="I19" s="34" t="s">
        <v>41</v>
      </c>
      <c r="J19" s="97"/>
      <c r="K19" s="97"/>
      <c r="L19" s="34" t="s">
        <v>42</v>
      </c>
      <c r="M19" s="97"/>
      <c r="N19" s="97"/>
      <c r="O19" s="34"/>
      <c r="P19" s="35"/>
    </row>
    <row r="20" spans="2:16" ht="15" customHeight="1" x14ac:dyDescent="0.3">
      <c r="B20" s="33">
        <v>5</v>
      </c>
      <c r="C20" s="34" t="s">
        <v>28</v>
      </c>
      <c r="D20" s="34"/>
      <c r="E20" s="34"/>
      <c r="F20" s="34"/>
      <c r="G20" s="34"/>
      <c r="H20" s="34"/>
      <c r="I20" s="34" t="s">
        <v>43</v>
      </c>
      <c r="J20" s="34"/>
      <c r="K20" s="34"/>
      <c r="L20" s="34"/>
      <c r="M20" s="34"/>
      <c r="N20" s="34"/>
      <c r="O20" s="34"/>
      <c r="P20" s="35"/>
    </row>
    <row r="21" spans="2:16" ht="15" customHeight="1" x14ac:dyDescent="0.3">
      <c r="B21" s="33"/>
      <c r="C21" s="34" t="s">
        <v>5</v>
      </c>
      <c r="D21" s="37">
        <v>0.15</v>
      </c>
      <c r="E21" s="34" t="s">
        <v>29</v>
      </c>
      <c r="F21" s="34"/>
      <c r="G21" s="34"/>
      <c r="H21" s="34"/>
      <c r="I21" s="34" t="s">
        <v>44</v>
      </c>
      <c r="J21" s="38"/>
      <c r="K21" s="39" t="s">
        <v>45</v>
      </c>
      <c r="L21" s="40"/>
      <c r="M21" s="40"/>
      <c r="N21" s="34"/>
      <c r="O21" s="34"/>
      <c r="P21" s="35"/>
    </row>
    <row r="22" spans="2:16" ht="15" customHeight="1" x14ac:dyDescent="0.3">
      <c r="B22" s="33"/>
      <c r="C22" s="34" t="s">
        <v>30</v>
      </c>
      <c r="D22" s="34"/>
      <c r="E22" s="34"/>
      <c r="F22" s="95">
        <f>F19*D21</f>
        <v>2250</v>
      </c>
      <c r="G22" s="95"/>
      <c r="H22" s="34"/>
      <c r="I22" s="34" t="s">
        <v>46</v>
      </c>
      <c r="J22" s="34"/>
      <c r="K22" s="34"/>
      <c r="L22" s="41"/>
      <c r="M22" s="41"/>
      <c r="N22" s="34"/>
      <c r="O22" s="34"/>
      <c r="P22" s="35"/>
    </row>
    <row r="23" spans="2:16" ht="15" customHeight="1" x14ac:dyDescent="0.3">
      <c r="B23" s="33"/>
      <c r="C23" s="34"/>
      <c r="D23" s="34"/>
      <c r="E23" s="34"/>
      <c r="F23" s="34"/>
      <c r="G23" s="34"/>
      <c r="H23" s="34"/>
      <c r="I23" s="34" t="s">
        <v>47</v>
      </c>
      <c r="J23" s="34"/>
      <c r="K23" s="34"/>
      <c r="L23" s="100"/>
      <c r="M23" s="100"/>
      <c r="N23" s="34"/>
      <c r="O23" s="34"/>
      <c r="P23" s="35"/>
    </row>
    <row r="24" spans="2:16" ht="15" customHeight="1" x14ac:dyDescent="0.3">
      <c r="B24" s="33">
        <v>6</v>
      </c>
      <c r="C24" s="34" t="s">
        <v>31</v>
      </c>
      <c r="D24" s="34"/>
      <c r="E24" s="34"/>
      <c r="F24" s="95">
        <f>F19-F22</f>
        <v>12750</v>
      </c>
      <c r="G24" s="95"/>
      <c r="H24" s="34"/>
      <c r="I24" s="42"/>
      <c r="J24" s="34"/>
      <c r="K24" s="34"/>
      <c r="L24" s="34"/>
      <c r="M24" s="43"/>
      <c r="N24" s="43"/>
      <c r="O24" s="34"/>
      <c r="P24" s="35"/>
    </row>
    <row r="25" spans="2:16" ht="9.4499999999999993" customHeight="1" thickBot="1" x14ac:dyDescent="0.35">
      <c r="B25" s="33"/>
      <c r="C25" s="34"/>
      <c r="D25" s="34"/>
      <c r="E25" s="34"/>
      <c r="F25" s="34"/>
      <c r="G25" s="34"/>
      <c r="H25" s="34"/>
      <c r="I25" s="44"/>
      <c r="J25" s="44"/>
      <c r="K25" s="44"/>
      <c r="L25" s="44"/>
      <c r="M25" s="44"/>
      <c r="N25" s="44"/>
      <c r="O25" s="44"/>
      <c r="P25" s="45"/>
    </row>
    <row r="26" spans="2:16" ht="15" customHeight="1" x14ac:dyDescent="0.3">
      <c r="B26" s="33">
        <v>7</v>
      </c>
      <c r="C26" s="34" t="s">
        <v>32</v>
      </c>
      <c r="D26" s="34"/>
      <c r="E26" s="34"/>
      <c r="F26" s="95">
        <v>5000</v>
      </c>
      <c r="G26" s="95"/>
      <c r="H26" s="34"/>
      <c r="I26" s="43" t="s">
        <v>52</v>
      </c>
      <c r="J26" s="34"/>
      <c r="K26" s="34"/>
      <c r="L26" s="34"/>
      <c r="M26" s="39"/>
      <c r="N26" s="39"/>
      <c r="O26" s="34"/>
      <c r="P26" s="35"/>
    </row>
    <row r="27" spans="2:16" ht="15" customHeight="1" x14ac:dyDescent="0.3">
      <c r="B27" s="33"/>
      <c r="C27" s="34"/>
      <c r="D27" s="34"/>
      <c r="E27" s="34"/>
      <c r="F27" s="34"/>
      <c r="G27" s="34"/>
      <c r="H27" s="34"/>
      <c r="I27" s="92" t="s">
        <v>51</v>
      </c>
      <c r="J27" s="92"/>
      <c r="K27" s="92"/>
      <c r="L27" s="92"/>
      <c r="M27" s="92"/>
      <c r="N27" s="92"/>
      <c r="O27" s="92"/>
      <c r="P27" s="93"/>
    </row>
    <row r="28" spans="2:16" ht="15" customHeight="1" x14ac:dyDescent="0.3">
      <c r="B28" s="33">
        <v>8</v>
      </c>
      <c r="C28" s="34" t="s">
        <v>33</v>
      </c>
      <c r="D28" s="34"/>
      <c r="E28" s="34"/>
      <c r="F28" s="95">
        <f>F24-F26</f>
        <v>7750</v>
      </c>
      <c r="G28" s="95"/>
      <c r="H28" s="34"/>
      <c r="I28" s="92"/>
      <c r="J28" s="92"/>
      <c r="K28" s="92"/>
      <c r="L28" s="92"/>
      <c r="M28" s="92"/>
      <c r="N28" s="92"/>
      <c r="O28" s="92"/>
      <c r="P28" s="93"/>
    </row>
    <row r="29" spans="2:16" ht="15" customHeight="1" x14ac:dyDescent="0.3">
      <c r="B29" s="33"/>
      <c r="C29" s="34"/>
      <c r="D29" s="34"/>
      <c r="E29" s="34"/>
      <c r="F29" s="34"/>
      <c r="G29" s="34"/>
      <c r="H29" s="34"/>
      <c r="I29" s="92"/>
      <c r="J29" s="92"/>
      <c r="K29" s="92"/>
      <c r="L29" s="92"/>
      <c r="M29" s="92"/>
      <c r="N29" s="92"/>
      <c r="O29" s="92"/>
      <c r="P29" s="93"/>
    </row>
    <row r="30" spans="2:16" ht="15" customHeight="1" x14ac:dyDescent="0.3">
      <c r="B30" s="33">
        <v>9</v>
      </c>
      <c r="C30" s="34" t="s">
        <v>34</v>
      </c>
      <c r="D30" s="34"/>
      <c r="E30" s="34"/>
      <c r="F30" s="95">
        <f>F18-F26-F28</f>
        <v>7850</v>
      </c>
      <c r="G30" s="95"/>
      <c r="H30" s="34"/>
      <c r="I30" s="46" t="s">
        <v>53</v>
      </c>
      <c r="J30" s="47"/>
      <c r="K30" s="47"/>
      <c r="L30" s="48"/>
      <c r="M30" s="48"/>
      <c r="N30" s="48"/>
      <c r="O30" s="47"/>
      <c r="P30" s="49"/>
    </row>
    <row r="31" spans="2:16" ht="15" customHeight="1" x14ac:dyDescent="0.3">
      <c r="B31" s="33"/>
      <c r="C31" s="34"/>
      <c r="D31" s="34"/>
      <c r="E31" s="34"/>
      <c r="F31" s="34"/>
      <c r="G31" s="34"/>
      <c r="H31" s="34"/>
      <c r="I31" s="94" t="s">
        <v>54</v>
      </c>
      <c r="J31" s="94"/>
      <c r="K31" s="94"/>
      <c r="L31" s="94"/>
      <c r="M31" s="94"/>
      <c r="N31" s="94"/>
      <c r="O31" s="94"/>
      <c r="P31" s="93"/>
    </row>
    <row r="32" spans="2:16" ht="15" customHeight="1" x14ac:dyDescent="0.3">
      <c r="B32" s="50" t="s">
        <v>35</v>
      </c>
      <c r="C32" s="51"/>
      <c r="D32" s="51"/>
      <c r="E32" s="52"/>
      <c r="F32" s="51" t="s">
        <v>39</v>
      </c>
      <c r="G32" s="52" t="s">
        <v>40</v>
      </c>
      <c r="H32" s="34"/>
      <c r="I32" s="94"/>
      <c r="J32" s="94"/>
      <c r="K32" s="94"/>
      <c r="L32" s="94"/>
      <c r="M32" s="94"/>
      <c r="N32" s="94"/>
      <c r="O32" s="94"/>
      <c r="P32" s="93"/>
    </row>
    <row r="33" spans="2:16" ht="15" customHeight="1" x14ac:dyDescent="0.3">
      <c r="B33" s="96" t="s">
        <v>36</v>
      </c>
      <c r="C33" s="97"/>
      <c r="D33" s="97"/>
      <c r="E33" s="98"/>
      <c r="F33" s="53">
        <v>1000</v>
      </c>
      <c r="G33" s="54">
        <v>400</v>
      </c>
      <c r="H33" s="34"/>
      <c r="I33" s="46" t="s">
        <v>55</v>
      </c>
      <c r="J33" s="47"/>
      <c r="K33" s="48"/>
      <c r="L33" s="48"/>
      <c r="M33" s="48"/>
      <c r="N33" s="47" t="s">
        <v>56</v>
      </c>
      <c r="O33" s="48"/>
      <c r="P33" s="55"/>
    </row>
    <row r="34" spans="2:16" ht="15" customHeight="1" x14ac:dyDescent="0.3">
      <c r="B34" s="96" t="s">
        <v>37</v>
      </c>
      <c r="C34" s="97"/>
      <c r="D34" s="97"/>
      <c r="E34" s="98"/>
      <c r="F34" s="56"/>
      <c r="G34" s="57"/>
      <c r="H34" s="34"/>
      <c r="I34" s="47"/>
      <c r="J34" s="47"/>
      <c r="K34" s="47"/>
      <c r="L34" s="47"/>
      <c r="M34" s="47"/>
      <c r="N34" s="47"/>
      <c r="O34" s="47"/>
      <c r="P34" s="49"/>
    </row>
    <row r="35" spans="2:16" ht="15" customHeight="1" x14ac:dyDescent="0.3">
      <c r="B35" s="99" t="s">
        <v>6</v>
      </c>
      <c r="C35" s="100"/>
      <c r="D35" s="100"/>
      <c r="E35" s="101"/>
      <c r="F35" s="58">
        <f>F33+F34</f>
        <v>1000</v>
      </c>
      <c r="G35" s="58">
        <f>G33+G34</f>
        <v>400</v>
      </c>
      <c r="H35" s="34"/>
      <c r="I35" s="69" t="s">
        <v>57</v>
      </c>
      <c r="J35" s="34"/>
      <c r="K35" s="34"/>
      <c r="L35" s="34"/>
      <c r="M35" s="34"/>
      <c r="N35" s="34"/>
      <c r="O35" s="34"/>
      <c r="P35" s="35"/>
    </row>
    <row r="36" spans="2:16" ht="15" customHeight="1" thickBot="1" x14ac:dyDescent="0.35">
      <c r="B36" s="87" t="s">
        <v>38</v>
      </c>
      <c r="C36" s="88"/>
      <c r="D36" s="88"/>
      <c r="E36" s="89"/>
      <c r="F36" s="90">
        <f>F35-G35</f>
        <v>600</v>
      </c>
      <c r="G36" s="91"/>
      <c r="H36" s="59"/>
      <c r="I36" s="59"/>
      <c r="J36" s="59"/>
      <c r="K36" s="59"/>
      <c r="L36" s="59"/>
      <c r="M36" s="59"/>
      <c r="N36" s="59"/>
      <c r="O36" s="59"/>
      <c r="P36" s="60"/>
    </row>
    <row r="37" spans="2:16" ht="15" customHeight="1" thickTop="1" x14ac:dyDescent="0.3">
      <c r="B37" s="20"/>
      <c r="C37" s="20"/>
      <c r="D37" s="20"/>
      <c r="E37" s="20"/>
      <c r="F37" s="20"/>
      <c r="G37" s="20"/>
      <c r="H37" s="20"/>
    </row>
    <row r="38" spans="2:16" ht="13.95" customHeight="1" x14ac:dyDescent="0.3">
      <c r="B38" s="70" t="s">
        <v>58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</row>
    <row r="39" spans="2:16" ht="13.95" customHeight="1" x14ac:dyDescent="0.3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</row>
    <row r="40" spans="2:16" ht="13.95" customHeight="1" x14ac:dyDescent="0.3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2:16" ht="13.95" customHeight="1" x14ac:dyDescent="0.3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</row>
  </sheetData>
  <mergeCells count="30">
    <mergeCell ref="F19:G19"/>
    <mergeCell ref="F16:G16"/>
    <mergeCell ref="F17:G17"/>
    <mergeCell ref="F18:G18"/>
    <mergeCell ref="I14:P16"/>
    <mergeCell ref="J19:K19"/>
    <mergeCell ref="M19:N19"/>
    <mergeCell ref="K17:M17"/>
    <mergeCell ref="O17:P17"/>
    <mergeCell ref="B33:E33"/>
    <mergeCell ref="B34:E34"/>
    <mergeCell ref="B35:E35"/>
    <mergeCell ref="L23:M23"/>
    <mergeCell ref="F22:G22"/>
    <mergeCell ref="B38:P41"/>
    <mergeCell ref="D9:E11"/>
    <mergeCell ref="D5:E7"/>
    <mergeCell ref="G5:H7"/>
    <mergeCell ref="M5:N5"/>
    <mergeCell ref="M7:O7"/>
    <mergeCell ref="M9:O9"/>
    <mergeCell ref="M11:O11"/>
    <mergeCell ref="B36:E36"/>
    <mergeCell ref="F36:G36"/>
    <mergeCell ref="I27:P29"/>
    <mergeCell ref="I31:P32"/>
    <mergeCell ref="F24:G24"/>
    <mergeCell ref="F26:G26"/>
    <mergeCell ref="F28:G28"/>
    <mergeCell ref="F30:G30"/>
  </mergeCells>
  <hyperlinks>
    <hyperlink ref="B38:P41" r:id="rId1" display="Ou, Clique aqui para Criar seu Pedido de Pagamento no Smartsheet"/>
  </hyperlinks>
  <pageMargins left="0.7" right="0.7" top="0.75" bottom="0.75" header="0.3" footer="0.3"/>
  <pageSetup scale="89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zoomScale="80" zoomScaleNormal="80" zoomScalePageLayoutView="80" workbookViewId="0">
      <pane ySplit="4" topLeftCell="A5" activePane="bottomLeft" state="frozen"/>
      <selection pane="bottomLeft" activeCell="H86" sqref="H86"/>
    </sheetView>
  </sheetViews>
  <sheetFormatPr defaultColWidth="11.19921875" defaultRowHeight="15.6" x14ac:dyDescent="0.3"/>
  <cols>
    <col min="1" max="1" width="7.296875" customWidth="1"/>
    <col min="2" max="2" width="40.5" bestFit="1" customWidth="1"/>
    <col min="3" max="3" width="32.69921875" customWidth="1"/>
    <col min="4" max="4" width="13.69921875" customWidth="1"/>
    <col min="5" max="5" width="11.69921875" customWidth="1"/>
    <col min="6" max="6" width="13.69921875" customWidth="1"/>
    <col min="7" max="7" width="16.19921875" bestFit="1" customWidth="1"/>
    <col min="8" max="9" width="13.69921875" customWidth="1"/>
  </cols>
  <sheetData>
    <row r="1" spans="1:9" ht="37.049999999999997" customHeight="1" x14ac:dyDescent="0.55000000000000004">
      <c r="A1" s="5" t="s">
        <v>7</v>
      </c>
      <c r="B1" s="3"/>
      <c r="C1" s="67"/>
      <c r="D1" s="3"/>
      <c r="E1" s="3"/>
      <c r="F1" s="3"/>
      <c r="G1" s="3"/>
      <c r="H1" s="105"/>
      <c r="I1" s="105"/>
    </row>
    <row r="2" spans="1:9" x14ac:dyDescent="0.3">
      <c r="B2" s="1"/>
      <c r="C2" s="1"/>
      <c r="D2" s="1"/>
      <c r="E2" s="1"/>
      <c r="F2" s="1"/>
      <c r="G2" s="1"/>
      <c r="H2" s="1"/>
      <c r="I2" s="1"/>
    </row>
    <row r="3" spans="1:9" x14ac:dyDescent="0.3">
      <c r="B3" s="1"/>
      <c r="C3" s="1"/>
      <c r="D3" s="1"/>
      <c r="E3" s="1"/>
      <c r="F3" s="1"/>
      <c r="G3" s="1"/>
      <c r="H3" s="1"/>
      <c r="I3" s="1"/>
    </row>
    <row r="4" spans="1:9" ht="54" x14ac:dyDescent="0.3">
      <c r="A4" s="64" t="s">
        <v>59</v>
      </c>
      <c r="B4" s="65" t="s">
        <v>60</v>
      </c>
      <c r="C4" s="64" t="s">
        <v>61</v>
      </c>
      <c r="D4" s="64" t="s">
        <v>62</v>
      </c>
      <c r="E4" s="64" t="s">
        <v>63</v>
      </c>
      <c r="F4" s="64" t="s">
        <v>64</v>
      </c>
      <c r="G4" s="64" t="s">
        <v>65</v>
      </c>
      <c r="H4" s="64" t="s">
        <v>66</v>
      </c>
      <c r="I4" s="66" t="s">
        <v>67</v>
      </c>
    </row>
    <row r="5" spans="1:9" x14ac:dyDescent="0.3">
      <c r="B5" s="2" t="s">
        <v>68</v>
      </c>
      <c r="C5" s="2"/>
      <c r="D5" s="2"/>
      <c r="E5" s="2"/>
      <c r="F5" s="2"/>
      <c r="G5" s="2"/>
      <c r="H5" s="2"/>
      <c r="I5" s="3"/>
    </row>
    <row r="6" spans="1:9" x14ac:dyDescent="0.3">
      <c r="A6" s="13">
        <v>1.0009999999999999</v>
      </c>
      <c r="B6" s="3" t="s">
        <v>69</v>
      </c>
      <c r="C6" s="14"/>
      <c r="D6" s="6">
        <v>1000</v>
      </c>
      <c r="E6" s="7">
        <v>0.15</v>
      </c>
      <c r="F6" s="6">
        <f>D6*E6</f>
        <v>150</v>
      </c>
      <c r="G6" s="6">
        <v>150</v>
      </c>
      <c r="H6" s="12">
        <f>IF(F6=G6,F6)</f>
        <v>150</v>
      </c>
      <c r="I6" s="15" t="s">
        <v>4</v>
      </c>
    </row>
    <row r="7" spans="1:9" ht="15" customHeight="1" x14ac:dyDescent="0.3">
      <c r="A7">
        <f>A6+0.001</f>
        <v>1.0019999999999998</v>
      </c>
      <c r="B7" s="3" t="s">
        <v>70</v>
      </c>
      <c r="C7" s="3"/>
      <c r="D7" s="12"/>
      <c r="E7" s="17"/>
      <c r="F7" s="6">
        <f t="shared" ref="F7:F15" si="0">D7*E7</f>
        <v>0</v>
      </c>
      <c r="G7" s="12"/>
      <c r="H7" s="12">
        <f>IF(F7=G7,F7)</f>
        <v>0</v>
      </c>
      <c r="I7" s="15" t="s">
        <v>4</v>
      </c>
    </row>
    <row r="8" spans="1:9" ht="15" customHeight="1" x14ac:dyDescent="0.3">
      <c r="A8">
        <f t="shared" ref="A8:A15" si="1">A7+0.001</f>
        <v>1.0029999999999997</v>
      </c>
      <c r="B8" s="4" t="s">
        <v>71</v>
      </c>
      <c r="C8" s="3"/>
      <c r="D8" s="6"/>
      <c r="E8" s="17"/>
      <c r="F8" s="6">
        <f t="shared" si="0"/>
        <v>0</v>
      </c>
      <c r="G8" s="6"/>
      <c r="H8" s="12">
        <f t="shared" ref="H8:H15" si="2">IF(F8=G8,F8)</f>
        <v>0</v>
      </c>
      <c r="I8" s="15" t="s">
        <v>4</v>
      </c>
    </row>
    <row r="9" spans="1:9" x14ac:dyDescent="0.3">
      <c r="A9">
        <f t="shared" si="1"/>
        <v>1.0039999999999996</v>
      </c>
      <c r="B9" s="3" t="s">
        <v>72</v>
      </c>
      <c r="C9" s="3"/>
      <c r="D9" s="6"/>
      <c r="E9" s="17"/>
      <c r="F9" s="6">
        <f t="shared" si="0"/>
        <v>0</v>
      </c>
      <c r="G9" s="6"/>
      <c r="H9" s="12">
        <f t="shared" si="2"/>
        <v>0</v>
      </c>
      <c r="I9" s="15" t="s">
        <v>4</v>
      </c>
    </row>
    <row r="10" spans="1:9" x14ac:dyDescent="0.3">
      <c r="A10">
        <f t="shared" si="1"/>
        <v>1.0049999999999994</v>
      </c>
      <c r="B10" s="3" t="s">
        <v>73</v>
      </c>
      <c r="C10" s="3"/>
      <c r="D10" s="6"/>
      <c r="E10" s="17"/>
      <c r="F10" s="6">
        <f t="shared" si="0"/>
        <v>0</v>
      </c>
      <c r="G10" s="6"/>
      <c r="H10" s="12">
        <f t="shared" si="2"/>
        <v>0</v>
      </c>
      <c r="I10" s="15" t="s">
        <v>4</v>
      </c>
    </row>
    <row r="11" spans="1:9" x14ac:dyDescent="0.3">
      <c r="A11">
        <f t="shared" si="1"/>
        <v>1.0059999999999993</v>
      </c>
      <c r="B11" s="3" t="s">
        <v>74</v>
      </c>
      <c r="C11" s="3"/>
      <c r="D11" s="6"/>
      <c r="E11" s="17"/>
      <c r="F11" s="6">
        <f t="shared" si="0"/>
        <v>0</v>
      </c>
      <c r="G11" s="6"/>
      <c r="H11" s="12">
        <f t="shared" si="2"/>
        <v>0</v>
      </c>
      <c r="I11" s="15" t="s">
        <v>4</v>
      </c>
    </row>
    <row r="12" spans="1:9" x14ac:dyDescent="0.3">
      <c r="A12">
        <f t="shared" si="1"/>
        <v>1.0069999999999992</v>
      </c>
      <c r="B12" s="3" t="s">
        <v>75</v>
      </c>
      <c r="C12" s="3"/>
      <c r="D12" s="6"/>
      <c r="E12" s="17"/>
      <c r="F12" s="6">
        <f t="shared" si="0"/>
        <v>0</v>
      </c>
      <c r="G12" s="6"/>
      <c r="H12" s="12">
        <f t="shared" si="2"/>
        <v>0</v>
      </c>
      <c r="I12" s="15" t="s">
        <v>4</v>
      </c>
    </row>
    <row r="13" spans="1:9" x14ac:dyDescent="0.3">
      <c r="A13">
        <f t="shared" si="1"/>
        <v>1.0079999999999991</v>
      </c>
      <c r="B13" s="3" t="s">
        <v>76</v>
      </c>
      <c r="C13" s="3"/>
      <c r="D13" s="6"/>
      <c r="E13" s="17"/>
      <c r="F13" s="6">
        <f t="shared" si="0"/>
        <v>0</v>
      </c>
      <c r="G13" s="6"/>
      <c r="H13" s="12">
        <f t="shared" si="2"/>
        <v>0</v>
      </c>
      <c r="I13" s="15" t="s">
        <v>4</v>
      </c>
    </row>
    <row r="14" spans="1:9" x14ac:dyDescent="0.3">
      <c r="A14">
        <f t="shared" si="1"/>
        <v>1.008999999999999</v>
      </c>
      <c r="B14" s="3" t="s">
        <v>77</v>
      </c>
      <c r="C14" s="3"/>
      <c r="D14" s="6"/>
      <c r="E14" s="17"/>
      <c r="F14" s="6">
        <f t="shared" si="0"/>
        <v>0</v>
      </c>
      <c r="G14" s="6"/>
      <c r="H14" s="12">
        <f t="shared" si="2"/>
        <v>0</v>
      </c>
      <c r="I14" s="15" t="s">
        <v>4</v>
      </c>
    </row>
    <row r="15" spans="1:9" x14ac:dyDescent="0.3">
      <c r="A15">
        <f t="shared" si="1"/>
        <v>1.0099999999999989</v>
      </c>
      <c r="B15" s="3" t="s">
        <v>78</v>
      </c>
      <c r="C15" s="3"/>
      <c r="D15" s="6"/>
      <c r="E15" s="17"/>
      <c r="F15" s="6">
        <f t="shared" si="0"/>
        <v>0</v>
      </c>
      <c r="G15" s="6"/>
      <c r="H15" s="12">
        <f t="shared" si="2"/>
        <v>0</v>
      </c>
      <c r="I15" s="15" t="s">
        <v>4</v>
      </c>
    </row>
    <row r="16" spans="1:9" x14ac:dyDescent="0.3">
      <c r="B16" s="3"/>
      <c r="C16" s="3"/>
      <c r="D16" s="10"/>
      <c r="E16" s="8"/>
      <c r="F16" s="10"/>
      <c r="G16" s="10"/>
      <c r="H16" s="6">
        <f>SUM(H6:H15)</f>
        <v>150</v>
      </c>
      <c r="I16" s="3" t="s">
        <v>3</v>
      </c>
    </row>
    <row r="17" spans="1:9" x14ac:dyDescent="0.3">
      <c r="B17" s="2" t="s">
        <v>79</v>
      </c>
      <c r="C17" s="2"/>
      <c r="D17" s="11"/>
      <c r="E17" s="9"/>
      <c r="F17" s="11"/>
      <c r="G17" s="11"/>
      <c r="H17" s="11"/>
      <c r="I17" s="3" t="s">
        <v>3</v>
      </c>
    </row>
    <row r="18" spans="1:9" x14ac:dyDescent="0.3">
      <c r="A18">
        <v>2.0009999999999999</v>
      </c>
      <c r="B18" s="3" t="s">
        <v>80</v>
      </c>
      <c r="C18" s="3"/>
      <c r="D18" s="6">
        <v>500</v>
      </c>
      <c r="E18" s="7">
        <v>0.15</v>
      </c>
      <c r="F18" s="6">
        <f>D18*E18</f>
        <v>75</v>
      </c>
      <c r="G18" s="6">
        <v>75</v>
      </c>
      <c r="H18" s="6">
        <f>IF(F18=G18,F18)</f>
        <v>75</v>
      </c>
      <c r="I18" s="16" t="s">
        <v>4</v>
      </c>
    </row>
    <row r="19" spans="1:9" x14ac:dyDescent="0.3">
      <c r="A19">
        <f>A18+0.001</f>
        <v>2.0019999999999998</v>
      </c>
      <c r="B19" s="3" t="s">
        <v>81</v>
      </c>
      <c r="C19" s="3"/>
      <c r="D19" s="6"/>
      <c r="E19" s="7"/>
      <c r="F19" s="6">
        <f t="shared" ref="F19:F24" si="3">D19*E19</f>
        <v>0</v>
      </c>
      <c r="G19" s="6"/>
      <c r="H19" s="6">
        <f t="shared" ref="H19:H24" si="4">IF(F19=G19,F19)</f>
        <v>0</v>
      </c>
      <c r="I19" s="16" t="s">
        <v>4</v>
      </c>
    </row>
    <row r="20" spans="1:9" x14ac:dyDescent="0.3">
      <c r="A20">
        <f t="shared" ref="A20:A24" si="5">A19+0.001</f>
        <v>2.0029999999999997</v>
      </c>
      <c r="B20" s="3" t="s">
        <v>82</v>
      </c>
      <c r="C20" s="3"/>
      <c r="D20" s="6"/>
      <c r="E20" s="7"/>
      <c r="F20" s="6">
        <f t="shared" si="3"/>
        <v>0</v>
      </c>
      <c r="G20" s="6"/>
      <c r="H20" s="6">
        <f t="shared" si="4"/>
        <v>0</v>
      </c>
      <c r="I20" s="16" t="s">
        <v>4</v>
      </c>
    </row>
    <row r="21" spans="1:9" x14ac:dyDescent="0.3">
      <c r="A21">
        <f t="shared" si="5"/>
        <v>2.0039999999999996</v>
      </c>
      <c r="B21" s="3" t="s">
        <v>83</v>
      </c>
      <c r="C21" s="3"/>
      <c r="D21" s="6"/>
      <c r="E21" s="7"/>
      <c r="F21" s="6">
        <f t="shared" si="3"/>
        <v>0</v>
      </c>
      <c r="G21" s="6"/>
      <c r="H21" s="6">
        <f t="shared" si="4"/>
        <v>0</v>
      </c>
      <c r="I21" s="16" t="s">
        <v>4</v>
      </c>
    </row>
    <row r="22" spans="1:9" x14ac:dyDescent="0.3">
      <c r="A22">
        <f t="shared" si="5"/>
        <v>2.0049999999999994</v>
      </c>
      <c r="B22" s="3" t="s">
        <v>84</v>
      </c>
      <c r="C22" s="3"/>
      <c r="D22" s="6"/>
      <c r="E22" s="7"/>
      <c r="F22" s="6">
        <f t="shared" si="3"/>
        <v>0</v>
      </c>
      <c r="G22" s="6"/>
      <c r="H22" s="6">
        <f t="shared" si="4"/>
        <v>0</v>
      </c>
      <c r="I22" s="16" t="s">
        <v>4</v>
      </c>
    </row>
    <row r="23" spans="1:9" x14ac:dyDescent="0.3">
      <c r="A23">
        <f t="shared" si="5"/>
        <v>2.0059999999999993</v>
      </c>
      <c r="B23" s="3" t="s">
        <v>85</v>
      </c>
      <c r="C23" s="3"/>
      <c r="D23" s="6"/>
      <c r="E23" s="7"/>
      <c r="F23" s="6">
        <f t="shared" si="3"/>
        <v>0</v>
      </c>
      <c r="G23" s="6"/>
      <c r="H23" s="6">
        <f t="shared" si="4"/>
        <v>0</v>
      </c>
      <c r="I23" s="16" t="s">
        <v>4</v>
      </c>
    </row>
    <row r="24" spans="1:9" x14ac:dyDescent="0.3">
      <c r="A24">
        <f t="shared" si="5"/>
        <v>2.0069999999999992</v>
      </c>
      <c r="B24" s="3" t="s">
        <v>78</v>
      </c>
      <c r="C24" s="3"/>
      <c r="D24" s="6"/>
      <c r="E24" s="7"/>
      <c r="F24" s="6">
        <f t="shared" si="3"/>
        <v>0</v>
      </c>
      <c r="G24" s="6"/>
      <c r="H24" s="6">
        <f t="shared" si="4"/>
        <v>0</v>
      </c>
      <c r="I24" s="16" t="s">
        <v>4</v>
      </c>
    </row>
    <row r="25" spans="1:9" x14ac:dyDescent="0.3">
      <c r="B25" s="3"/>
      <c r="C25" s="3"/>
      <c r="D25" s="10"/>
      <c r="E25" s="8"/>
      <c r="F25" s="10"/>
      <c r="G25" s="10"/>
      <c r="H25" s="6">
        <f>SUM(H18:H24)</f>
        <v>75</v>
      </c>
      <c r="I25" s="16" t="s">
        <v>3</v>
      </c>
    </row>
    <row r="26" spans="1:9" x14ac:dyDescent="0.3">
      <c r="B26" s="2" t="s">
        <v>86</v>
      </c>
      <c r="C26" s="2"/>
      <c r="D26" s="11"/>
      <c r="E26" s="9"/>
      <c r="F26" s="11"/>
      <c r="G26" s="11"/>
      <c r="H26" s="11"/>
      <c r="I26" s="16" t="s">
        <v>3</v>
      </c>
    </row>
    <row r="27" spans="1:9" x14ac:dyDescent="0.3">
      <c r="A27">
        <v>3.0009999999999999</v>
      </c>
      <c r="B27" s="3" t="s">
        <v>87</v>
      </c>
      <c r="C27" s="3"/>
      <c r="D27" s="6">
        <v>500</v>
      </c>
      <c r="E27" s="7">
        <v>0.1</v>
      </c>
      <c r="F27" s="6">
        <f>D27*E27</f>
        <v>50</v>
      </c>
      <c r="G27" s="6">
        <v>50</v>
      </c>
      <c r="H27" s="6">
        <f>IF(F27=G27,F27)</f>
        <v>50</v>
      </c>
      <c r="I27" s="16" t="s">
        <v>4</v>
      </c>
    </row>
    <row r="28" spans="1:9" x14ac:dyDescent="0.3">
      <c r="A28">
        <f>A27+0.001</f>
        <v>3.0019999999999998</v>
      </c>
      <c r="B28" s="3" t="s">
        <v>88</v>
      </c>
      <c r="C28" s="3"/>
      <c r="D28" s="6">
        <v>500</v>
      </c>
      <c r="E28" s="7">
        <v>0.05</v>
      </c>
      <c r="F28" s="6">
        <f t="shared" ref="F28:F31" si="6">D28*E28</f>
        <v>25</v>
      </c>
      <c r="G28" s="6">
        <v>25</v>
      </c>
      <c r="H28" s="6">
        <f>IF(F28=G28,F28)</f>
        <v>25</v>
      </c>
      <c r="I28" s="16" t="s">
        <v>4</v>
      </c>
    </row>
    <row r="29" spans="1:9" x14ac:dyDescent="0.3">
      <c r="A29">
        <f t="shared" ref="A29:A31" si="7">A28+0.001</f>
        <v>3.0029999999999997</v>
      </c>
      <c r="B29" s="3" t="s">
        <v>89</v>
      </c>
      <c r="C29" s="3"/>
      <c r="D29" s="6"/>
      <c r="E29" s="7"/>
      <c r="F29" s="6">
        <f t="shared" si="6"/>
        <v>0</v>
      </c>
      <c r="G29" s="6"/>
      <c r="H29" s="6">
        <f t="shared" ref="H29:H31" si="8">IF(F29=G29,F29)</f>
        <v>0</v>
      </c>
      <c r="I29" s="16" t="s">
        <v>4</v>
      </c>
    </row>
    <row r="30" spans="1:9" x14ac:dyDescent="0.3">
      <c r="A30">
        <f t="shared" si="7"/>
        <v>3.0039999999999996</v>
      </c>
      <c r="B30" s="3" t="s">
        <v>90</v>
      </c>
      <c r="C30" s="3"/>
      <c r="D30" s="6"/>
      <c r="E30" s="7"/>
      <c r="F30" s="6">
        <f t="shared" si="6"/>
        <v>0</v>
      </c>
      <c r="G30" s="6"/>
      <c r="H30" s="6">
        <f t="shared" si="8"/>
        <v>0</v>
      </c>
      <c r="I30" s="16" t="s">
        <v>4</v>
      </c>
    </row>
    <row r="31" spans="1:9" x14ac:dyDescent="0.3">
      <c r="A31">
        <f t="shared" si="7"/>
        <v>3.0049999999999994</v>
      </c>
      <c r="B31" s="3" t="s">
        <v>78</v>
      </c>
      <c r="C31" s="3"/>
      <c r="D31" s="6"/>
      <c r="E31" s="7"/>
      <c r="F31" s="6">
        <f t="shared" si="6"/>
        <v>0</v>
      </c>
      <c r="G31" s="6"/>
      <c r="H31" s="6">
        <f t="shared" si="8"/>
        <v>0</v>
      </c>
      <c r="I31" s="16" t="s">
        <v>4</v>
      </c>
    </row>
    <row r="32" spans="1:9" x14ac:dyDescent="0.3">
      <c r="B32" s="3"/>
      <c r="C32" s="3"/>
      <c r="D32" s="10"/>
      <c r="E32" s="8"/>
      <c r="F32" s="10"/>
      <c r="G32" s="10"/>
      <c r="H32" s="6">
        <f>SUM(H27:H31)</f>
        <v>75</v>
      </c>
      <c r="I32" s="16" t="s">
        <v>3</v>
      </c>
    </row>
    <row r="33" spans="1:9" x14ac:dyDescent="0.3">
      <c r="B33" s="2" t="s">
        <v>91</v>
      </c>
      <c r="C33" s="2"/>
      <c r="D33" s="11"/>
      <c r="E33" s="9"/>
      <c r="F33" s="11"/>
      <c r="G33" s="11"/>
      <c r="H33" s="11"/>
      <c r="I33" s="16" t="s">
        <v>3</v>
      </c>
    </row>
    <row r="34" spans="1:9" x14ac:dyDescent="0.3">
      <c r="A34">
        <v>4.0010000000000003</v>
      </c>
      <c r="B34" s="3" t="s">
        <v>92</v>
      </c>
      <c r="C34" s="3"/>
      <c r="D34" s="6">
        <v>800</v>
      </c>
      <c r="E34" s="19">
        <v>0.15</v>
      </c>
      <c r="F34" s="6">
        <f>D34*E34</f>
        <v>120</v>
      </c>
      <c r="G34" s="6">
        <v>120</v>
      </c>
      <c r="H34" s="6">
        <f>IF(F34=G34:G34,F34)</f>
        <v>120</v>
      </c>
      <c r="I34" s="16" t="s">
        <v>4</v>
      </c>
    </row>
    <row r="35" spans="1:9" x14ac:dyDescent="0.3">
      <c r="A35">
        <f>A34+0.001</f>
        <v>4.0020000000000007</v>
      </c>
      <c r="B35" s="3" t="s">
        <v>93</v>
      </c>
      <c r="C35" s="3"/>
      <c r="D35" s="6"/>
      <c r="E35" s="18"/>
      <c r="F35" s="6">
        <f t="shared" ref="F35:F39" si="9">D35*E35</f>
        <v>0</v>
      </c>
      <c r="G35" s="6"/>
      <c r="H35" s="6">
        <f t="shared" ref="H35:H39" si="10">IF(F35=G35:G35,F35)</f>
        <v>0</v>
      </c>
      <c r="I35" s="16" t="s">
        <v>4</v>
      </c>
    </row>
    <row r="36" spans="1:9" x14ac:dyDescent="0.3">
      <c r="A36">
        <f t="shared" ref="A36:A39" si="11">A35+0.001</f>
        <v>4.003000000000001</v>
      </c>
      <c r="B36" s="3" t="s">
        <v>94</v>
      </c>
      <c r="C36" s="3"/>
      <c r="D36" s="6"/>
      <c r="E36" s="18"/>
      <c r="F36" s="6">
        <f t="shared" si="9"/>
        <v>0</v>
      </c>
      <c r="G36" s="6"/>
      <c r="H36" s="6">
        <f t="shared" si="10"/>
        <v>0</v>
      </c>
      <c r="I36" s="16" t="s">
        <v>4</v>
      </c>
    </row>
    <row r="37" spans="1:9" x14ac:dyDescent="0.3">
      <c r="A37">
        <f t="shared" si="11"/>
        <v>4.0040000000000013</v>
      </c>
      <c r="B37" s="3" t="s">
        <v>95</v>
      </c>
      <c r="C37" s="3"/>
      <c r="D37" s="6"/>
      <c r="E37" s="18"/>
      <c r="F37" s="6">
        <f t="shared" si="9"/>
        <v>0</v>
      </c>
      <c r="G37" s="6"/>
      <c r="H37" s="6">
        <f t="shared" si="10"/>
        <v>0</v>
      </c>
      <c r="I37" s="16" t="s">
        <v>4</v>
      </c>
    </row>
    <row r="38" spans="1:9" x14ac:dyDescent="0.3">
      <c r="A38">
        <f t="shared" si="11"/>
        <v>4.0050000000000017</v>
      </c>
      <c r="B38" s="3" t="s">
        <v>96</v>
      </c>
      <c r="C38" s="3"/>
      <c r="D38" s="6"/>
      <c r="E38" s="18"/>
      <c r="F38" s="6">
        <f t="shared" si="9"/>
        <v>0</v>
      </c>
      <c r="G38" s="6"/>
      <c r="H38" s="6">
        <f t="shared" si="10"/>
        <v>0</v>
      </c>
      <c r="I38" s="16" t="s">
        <v>4</v>
      </c>
    </row>
    <row r="39" spans="1:9" x14ac:dyDescent="0.3">
      <c r="A39">
        <f t="shared" si="11"/>
        <v>4.006000000000002</v>
      </c>
      <c r="B39" s="3" t="s">
        <v>78</v>
      </c>
      <c r="C39" s="3"/>
      <c r="D39" s="6"/>
      <c r="E39" s="18"/>
      <c r="F39" s="6">
        <f t="shared" si="9"/>
        <v>0</v>
      </c>
      <c r="G39" s="6"/>
      <c r="H39" s="6">
        <f t="shared" si="10"/>
        <v>0</v>
      </c>
      <c r="I39" s="16" t="s">
        <v>4</v>
      </c>
    </row>
    <row r="40" spans="1:9" x14ac:dyDescent="0.3">
      <c r="B40" s="3"/>
      <c r="C40" s="3"/>
      <c r="D40" s="10"/>
      <c r="E40" s="8"/>
      <c r="F40" s="10"/>
      <c r="G40" s="10"/>
      <c r="H40" s="6">
        <f>SUM(H34:H39)</f>
        <v>120</v>
      </c>
      <c r="I40" s="16" t="s">
        <v>3</v>
      </c>
    </row>
    <row r="41" spans="1:9" x14ac:dyDescent="0.3">
      <c r="B41" s="2" t="s">
        <v>97</v>
      </c>
      <c r="C41" s="2"/>
      <c r="D41" s="11"/>
      <c r="E41" s="9"/>
      <c r="F41" s="11"/>
      <c r="G41" s="11"/>
      <c r="H41" s="11"/>
      <c r="I41" s="16" t="s">
        <v>3</v>
      </c>
    </row>
    <row r="42" spans="1:9" x14ac:dyDescent="0.3">
      <c r="A42">
        <v>5.0010000000000003</v>
      </c>
      <c r="B42" s="3" t="s">
        <v>98</v>
      </c>
      <c r="C42" s="3"/>
      <c r="D42" s="6">
        <v>10</v>
      </c>
      <c r="E42" s="7">
        <v>0.15</v>
      </c>
      <c r="F42" s="6">
        <f>D42*E42</f>
        <v>1.5</v>
      </c>
      <c r="G42" s="6">
        <v>1.5</v>
      </c>
      <c r="H42" s="6">
        <f>IF(F42=G42,F42)</f>
        <v>1.5</v>
      </c>
      <c r="I42" s="16" t="s">
        <v>4</v>
      </c>
    </row>
    <row r="43" spans="1:9" x14ac:dyDescent="0.3">
      <c r="A43">
        <f>A42+0.001</f>
        <v>5.0020000000000007</v>
      </c>
      <c r="B43" s="3" t="s">
        <v>99</v>
      </c>
      <c r="C43" s="3"/>
      <c r="D43" s="6"/>
      <c r="E43" s="7"/>
      <c r="F43" s="6">
        <f t="shared" ref="F43:F45" si="12">D43*E43</f>
        <v>0</v>
      </c>
      <c r="G43" s="6"/>
      <c r="H43" s="6">
        <f t="shared" ref="H43:H45" si="13">IF(F43=G43,F43)</f>
        <v>0</v>
      </c>
      <c r="I43" s="16" t="s">
        <v>4</v>
      </c>
    </row>
    <row r="44" spans="1:9" x14ac:dyDescent="0.3">
      <c r="A44">
        <f t="shared" ref="A44:A45" si="14">A43+0.001</f>
        <v>5.003000000000001</v>
      </c>
      <c r="B44" s="4" t="s">
        <v>100</v>
      </c>
      <c r="C44" s="3"/>
      <c r="D44" s="6"/>
      <c r="E44" s="7"/>
      <c r="F44" s="6">
        <f t="shared" si="12"/>
        <v>0</v>
      </c>
      <c r="G44" s="6"/>
      <c r="H44" s="6">
        <f t="shared" si="13"/>
        <v>0</v>
      </c>
      <c r="I44" s="16" t="s">
        <v>4</v>
      </c>
    </row>
    <row r="45" spans="1:9" x14ac:dyDescent="0.3">
      <c r="A45">
        <f t="shared" si="14"/>
        <v>5.0040000000000013</v>
      </c>
      <c r="B45" s="3" t="s">
        <v>78</v>
      </c>
      <c r="C45" s="3"/>
      <c r="D45" s="6"/>
      <c r="E45" s="7"/>
      <c r="F45" s="6">
        <f t="shared" si="12"/>
        <v>0</v>
      </c>
      <c r="G45" s="6"/>
      <c r="H45" s="6">
        <f t="shared" si="13"/>
        <v>0</v>
      </c>
      <c r="I45" s="16" t="s">
        <v>4</v>
      </c>
    </row>
    <row r="46" spans="1:9" x14ac:dyDescent="0.3">
      <c r="B46" s="3"/>
      <c r="C46" s="3"/>
      <c r="D46" s="10"/>
      <c r="E46" s="8"/>
      <c r="F46" s="10"/>
      <c r="G46" s="10"/>
      <c r="H46" s="6">
        <f>SUM(H42:H45)</f>
        <v>1.5</v>
      </c>
      <c r="I46" s="16" t="s">
        <v>3</v>
      </c>
    </row>
    <row r="47" spans="1:9" x14ac:dyDescent="0.3">
      <c r="B47" s="2" t="s">
        <v>101</v>
      </c>
      <c r="C47" s="2"/>
      <c r="D47" s="11"/>
      <c r="E47" s="9"/>
      <c r="F47" s="11"/>
      <c r="G47" s="11"/>
      <c r="H47" s="11"/>
      <c r="I47" s="16" t="s">
        <v>3</v>
      </c>
    </row>
    <row r="48" spans="1:9" x14ac:dyDescent="0.3">
      <c r="A48">
        <v>6.0010000000000003</v>
      </c>
      <c r="B48" s="3" t="s">
        <v>102</v>
      </c>
      <c r="C48" s="3"/>
      <c r="D48" s="6">
        <v>10</v>
      </c>
      <c r="E48" s="7">
        <v>0.15</v>
      </c>
      <c r="F48" s="6">
        <f>D48*E48</f>
        <v>1.5</v>
      </c>
      <c r="G48" s="6">
        <v>1.5</v>
      </c>
      <c r="H48" s="6">
        <f>IF(F48=G48,F48)</f>
        <v>1.5</v>
      </c>
      <c r="I48" s="16" t="s">
        <v>4</v>
      </c>
    </row>
    <row r="49" spans="1:9" x14ac:dyDescent="0.3">
      <c r="A49">
        <f>A48+0.001</f>
        <v>6.0020000000000007</v>
      </c>
      <c r="B49" s="3" t="s">
        <v>103</v>
      </c>
      <c r="C49" s="3"/>
      <c r="D49" s="6"/>
      <c r="E49" s="7"/>
      <c r="F49" s="6">
        <f t="shared" ref="F49:F54" si="15">D49*E49</f>
        <v>0</v>
      </c>
      <c r="G49" s="6"/>
      <c r="H49" s="6">
        <f t="shared" ref="H49:H54" si="16">IF(F49=G49,F49)</f>
        <v>0</v>
      </c>
      <c r="I49" s="16" t="s">
        <v>4</v>
      </c>
    </row>
    <row r="50" spans="1:9" x14ac:dyDescent="0.3">
      <c r="A50">
        <f t="shared" ref="A50:A54" si="17">A49+0.001</f>
        <v>6.003000000000001</v>
      </c>
      <c r="B50" s="4" t="s">
        <v>104</v>
      </c>
      <c r="C50" s="3"/>
      <c r="D50" s="6"/>
      <c r="E50" s="7"/>
      <c r="F50" s="6">
        <f t="shared" si="15"/>
        <v>0</v>
      </c>
      <c r="G50" s="6"/>
      <c r="H50" s="6">
        <f t="shared" si="16"/>
        <v>0</v>
      </c>
      <c r="I50" s="16" t="s">
        <v>4</v>
      </c>
    </row>
    <row r="51" spans="1:9" x14ac:dyDescent="0.3">
      <c r="A51">
        <f t="shared" si="17"/>
        <v>6.0040000000000013</v>
      </c>
      <c r="B51" s="3" t="s">
        <v>105</v>
      </c>
      <c r="C51" s="3"/>
      <c r="D51" s="6"/>
      <c r="E51" s="7"/>
      <c r="F51" s="6">
        <f t="shared" si="15"/>
        <v>0</v>
      </c>
      <c r="G51" s="6"/>
      <c r="H51" s="6">
        <f t="shared" si="16"/>
        <v>0</v>
      </c>
      <c r="I51" s="16" t="s">
        <v>4</v>
      </c>
    </row>
    <row r="52" spans="1:9" x14ac:dyDescent="0.3">
      <c r="A52">
        <f t="shared" si="17"/>
        <v>6.0050000000000017</v>
      </c>
      <c r="B52" s="3" t="s">
        <v>106</v>
      </c>
      <c r="C52" s="3"/>
      <c r="D52" s="6"/>
      <c r="E52" s="7"/>
      <c r="F52" s="6">
        <f t="shared" si="15"/>
        <v>0</v>
      </c>
      <c r="G52" s="6"/>
      <c r="H52" s="6">
        <f t="shared" si="16"/>
        <v>0</v>
      </c>
      <c r="I52" s="16" t="s">
        <v>4</v>
      </c>
    </row>
    <row r="53" spans="1:9" x14ac:dyDescent="0.3">
      <c r="A53">
        <f t="shared" si="17"/>
        <v>6.006000000000002</v>
      </c>
      <c r="B53" s="3" t="s">
        <v>106</v>
      </c>
      <c r="C53" s="3"/>
      <c r="D53" s="6"/>
      <c r="E53" s="7"/>
      <c r="F53" s="6">
        <f t="shared" si="15"/>
        <v>0</v>
      </c>
      <c r="G53" s="6"/>
      <c r="H53" s="6">
        <f t="shared" si="16"/>
        <v>0</v>
      </c>
      <c r="I53" s="16" t="s">
        <v>4</v>
      </c>
    </row>
    <row r="54" spans="1:9" x14ac:dyDescent="0.3">
      <c r="A54">
        <f t="shared" si="17"/>
        <v>6.0070000000000023</v>
      </c>
      <c r="B54" s="3" t="s">
        <v>106</v>
      </c>
      <c r="C54" s="3"/>
      <c r="D54" s="6"/>
      <c r="E54" s="7"/>
      <c r="F54" s="6">
        <f t="shared" si="15"/>
        <v>0</v>
      </c>
      <c r="G54" s="6"/>
      <c r="H54" s="6">
        <f t="shared" si="16"/>
        <v>0</v>
      </c>
      <c r="I54" s="16" t="s">
        <v>4</v>
      </c>
    </row>
    <row r="55" spans="1:9" x14ac:dyDescent="0.3">
      <c r="B55" s="3"/>
      <c r="C55" s="3"/>
      <c r="D55" s="10"/>
      <c r="E55" s="8"/>
      <c r="F55" s="10"/>
      <c r="G55" s="10"/>
      <c r="H55" s="6">
        <f>SUM(H48:H54)</f>
        <v>1.5</v>
      </c>
      <c r="I55" s="16"/>
    </row>
    <row r="56" spans="1:9" x14ac:dyDescent="0.3">
      <c r="B56" s="2" t="s">
        <v>107</v>
      </c>
      <c r="C56" s="2"/>
      <c r="D56" s="11"/>
      <c r="E56" s="9"/>
      <c r="F56" s="11"/>
      <c r="G56" s="11"/>
      <c r="H56" s="11"/>
      <c r="I56" s="16"/>
    </row>
    <row r="57" spans="1:9" x14ac:dyDescent="0.3">
      <c r="A57">
        <v>7.0010000000000003</v>
      </c>
      <c r="B57" s="3" t="s">
        <v>1</v>
      </c>
      <c r="C57" s="3"/>
      <c r="D57" s="6">
        <v>10</v>
      </c>
      <c r="E57" s="7">
        <v>0.15</v>
      </c>
      <c r="F57" s="6">
        <f>D57*E57</f>
        <v>1.5</v>
      </c>
      <c r="G57" s="6">
        <v>10</v>
      </c>
      <c r="H57" s="6" t="b">
        <f>IF(F57=G57,F57)</f>
        <v>0</v>
      </c>
      <c r="I57" s="16" t="s">
        <v>4</v>
      </c>
    </row>
    <row r="58" spans="1:9" x14ac:dyDescent="0.3">
      <c r="A58">
        <f>A57+0.001</f>
        <v>7.0020000000000007</v>
      </c>
      <c r="B58" s="3" t="s">
        <v>108</v>
      </c>
      <c r="C58" s="3"/>
      <c r="D58" s="6"/>
      <c r="E58" s="7"/>
      <c r="F58" s="6">
        <f t="shared" ref="F58:F62" si="18">D58*E58</f>
        <v>0</v>
      </c>
      <c r="G58" s="6"/>
      <c r="H58" s="6">
        <f t="shared" ref="H58:H62" si="19">IF(F58=G58,F58)</f>
        <v>0</v>
      </c>
      <c r="I58" s="16" t="s">
        <v>4</v>
      </c>
    </row>
    <row r="59" spans="1:9" x14ac:dyDescent="0.3">
      <c r="A59">
        <f t="shared" ref="A59:A62" si="20">A58+0.001</f>
        <v>7.003000000000001</v>
      </c>
      <c r="B59" s="4" t="s">
        <v>109</v>
      </c>
      <c r="C59" s="3"/>
      <c r="D59" s="6"/>
      <c r="E59" s="7"/>
      <c r="F59" s="6">
        <f t="shared" si="18"/>
        <v>0</v>
      </c>
      <c r="G59" s="6"/>
      <c r="H59" s="6">
        <f t="shared" si="19"/>
        <v>0</v>
      </c>
      <c r="I59" s="16" t="s">
        <v>4</v>
      </c>
    </row>
    <row r="60" spans="1:9" x14ac:dyDescent="0.3">
      <c r="A60">
        <f t="shared" si="20"/>
        <v>7.0040000000000013</v>
      </c>
      <c r="B60" s="3" t="s">
        <v>110</v>
      </c>
      <c r="C60" s="3"/>
      <c r="D60" s="6"/>
      <c r="E60" s="7"/>
      <c r="F60" s="6">
        <f t="shared" si="18"/>
        <v>0</v>
      </c>
      <c r="G60" s="6"/>
      <c r="H60" s="6">
        <f t="shared" si="19"/>
        <v>0</v>
      </c>
      <c r="I60" s="16" t="s">
        <v>4</v>
      </c>
    </row>
    <row r="61" spans="1:9" x14ac:dyDescent="0.3">
      <c r="A61">
        <f t="shared" si="20"/>
        <v>7.0050000000000017</v>
      </c>
      <c r="B61" s="3" t="s">
        <v>111</v>
      </c>
      <c r="C61" s="3"/>
      <c r="D61" s="6"/>
      <c r="E61" s="7"/>
      <c r="F61" s="6">
        <f t="shared" si="18"/>
        <v>0</v>
      </c>
      <c r="G61" s="6"/>
      <c r="H61" s="6">
        <f t="shared" si="19"/>
        <v>0</v>
      </c>
      <c r="I61" s="16" t="s">
        <v>4</v>
      </c>
    </row>
    <row r="62" spans="1:9" x14ac:dyDescent="0.3">
      <c r="A62">
        <f t="shared" si="20"/>
        <v>7.006000000000002</v>
      </c>
      <c r="B62" s="3" t="s">
        <v>78</v>
      </c>
      <c r="C62" s="3"/>
      <c r="D62" s="6"/>
      <c r="E62" s="7"/>
      <c r="F62" s="6">
        <f t="shared" si="18"/>
        <v>0</v>
      </c>
      <c r="G62" s="6"/>
      <c r="H62" s="6">
        <f t="shared" si="19"/>
        <v>0</v>
      </c>
      <c r="I62" s="16" t="s">
        <v>4</v>
      </c>
    </row>
    <row r="63" spans="1:9" x14ac:dyDescent="0.3">
      <c r="B63" s="3"/>
      <c r="C63" s="3"/>
      <c r="D63" s="10"/>
      <c r="E63" s="8"/>
      <c r="F63" s="10"/>
      <c r="G63" s="10"/>
      <c r="H63" s="6">
        <f>SUM(H57:H62)</f>
        <v>0</v>
      </c>
      <c r="I63" s="16"/>
    </row>
    <row r="64" spans="1:9" x14ac:dyDescent="0.3">
      <c r="B64" s="2" t="s">
        <v>112</v>
      </c>
      <c r="C64" s="2"/>
      <c r="D64" s="11"/>
      <c r="E64" s="9"/>
      <c r="F64" s="11"/>
      <c r="G64" s="11"/>
      <c r="H64" s="11"/>
      <c r="I64" s="16" t="s">
        <v>3</v>
      </c>
    </row>
    <row r="65" spans="1:9" x14ac:dyDescent="0.3">
      <c r="A65">
        <v>8.0009999999999994</v>
      </c>
      <c r="B65" s="3" t="s">
        <v>105</v>
      </c>
      <c r="C65" s="3"/>
      <c r="D65" s="6">
        <v>10</v>
      </c>
      <c r="E65" s="7">
        <v>0.15</v>
      </c>
      <c r="F65" s="6">
        <f>D65*E65</f>
        <v>1.5</v>
      </c>
      <c r="G65" s="6">
        <v>10</v>
      </c>
      <c r="H65" s="6" t="b">
        <f>IF(F65=G65,F65)</f>
        <v>0</v>
      </c>
      <c r="I65" s="16" t="s">
        <v>4</v>
      </c>
    </row>
    <row r="66" spans="1:9" x14ac:dyDescent="0.3">
      <c r="A66">
        <f>A65+0.001</f>
        <v>8.0019999999999989</v>
      </c>
      <c r="B66" s="3" t="s">
        <v>113</v>
      </c>
      <c r="C66" s="3"/>
      <c r="D66" s="6"/>
      <c r="E66" s="7"/>
      <c r="F66" s="6">
        <f t="shared" ref="F66:F69" si="21">D66*E66</f>
        <v>0</v>
      </c>
      <c r="G66" s="6"/>
      <c r="H66" s="6">
        <f t="shared" ref="H66:H69" si="22">IF(F66=G66,F66)</f>
        <v>0</v>
      </c>
      <c r="I66" s="16" t="s">
        <v>4</v>
      </c>
    </row>
    <row r="67" spans="1:9" x14ac:dyDescent="0.3">
      <c r="A67">
        <f t="shared" ref="A67:A69" si="23">A66+0.001</f>
        <v>8.0029999999999983</v>
      </c>
      <c r="B67" s="4" t="s">
        <v>114</v>
      </c>
      <c r="C67" s="3"/>
      <c r="D67" s="6"/>
      <c r="E67" s="7"/>
      <c r="F67" s="6">
        <f t="shared" si="21"/>
        <v>0</v>
      </c>
      <c r="G67" s="6"/>
      <c r="H67" s="6">
        <f t="shared" si="22"/>
        <v>0</v>
      </c>
      <c r="I67" s="16" t="s">
        <v>4</v>
      </c>
    </row>
    <row r="68" spans="1:9" x14ac:dyDescent="0.3">
      <c r="A68">
        <f t="shared" si="23"/>
        <v>8.0039999999999978</v>
      </c>
      <c r="B68" s="3" t="s">
        <v>115</v>
      </c>
      <c r="C68" s="3"/>
      <c r="D68" s="6"/>
      <c r="E68" s="7"/>
      <c r="F68" s="6">
        <f t="shared" si="21"/>
        <v>0</v>
      </c>
      <c r="G68" s="6"/>
      <c r="H68" s="6">
        <f t="shared" si="22"/>
        <v>0</v>
      </c>
      <c r="I68" s="16" t="s">
        <v>4</v>
      </c>
    </row>
    <row r="69" spans="1:9" x14ac:dyDescent="0.3">
      <c r="A69">
        <f t="shared" si="23"/>
        <v>8.0049999999999972</v>
      </c>
      <c r="B69" s="3" t="s">
        <v>78</v>
      </c>
      <c r="C69" s="3"/>
      <c r="D69" s="6"/>
      <c r="E69" s="7"/>
      <c r="F69" s="6">
        <f t="shared" si="21"/>
        <v>0</v>
      </c>
      <c r="G69" s="6"/>
      <c r="H69" s="6">
        <f t="shared" si="22"/>
        <v>0</v>
      </c>
      <c r="I69" s="16" t="s">
        <v>4</v>
      </c>
    </row>
    <row r="70" spans="1:9" x14ac:dyDescent="0.3">
      <c r="B70" s="3"/>
      <c r="C70" s="3"/>
      <c r="D70" s="10"/>
      <c r="E70" s="8"/>
      <c r="F70" s="10"/>
      <c r="G70" s="10"/>
      <c r="H70" s="6">
        <f>SUM(H65:H69)</f>
        <v>0</v>
      </c>
      <c r="I70" s="16" t="s">
        <v>3</v>
      </c>
    </row>
    <row r="71" spans="1:9" x14ac:dyDescent="0.3">
      <c r="B71" s="2" t="s">
        <v>2</v>
      </c>
      <c r="C71" s="2"/>
      <c r="D71" s="11"/>
      <c r="E71" s="9"/>
      <c r="F71" s="11"/>
      <c r="G71" s="11"/>
      <c r="H71" s="11"/>
      <c r="I71" s="16" t="s">
        <v>3</v>
      </c>
    </row>
    <row r="72" spans="1:9" x14ac:dyDescent="0.3">
      <c r="A72">
        <v>9.0009999999999994</v>
      </c>
      <c r="B72" s="3" t="s">
        <v>116</v>
      </c>
      <c r="C72" s="3"/>
      <c r="D72" s="6">
        <v>10</v>
      </c>
      <c r="E72" s="7">
        <v>0.15</v>
      </c>
      <c r="F72" s="6">
        <f>D72*E72</f>
        <v>1.5</v>
      </c>
      <c r="G72" s="6">
        <v>10</v>
      </c>
      <c r="H72" s="6" t="b">
        <f>IF(F72=G72,F72)</f>
        <v>0</v>
      </c>
      <c r="I72" s="16" t="s">
        <v>4</v>
      </c>
    </row>
    <row r="73" spans="1:9" x14ac:dyDescent="0.3">
      <c r="A73">
        <f>A72+0.001</f>
        <v>9.0019999999999989</v>
      </c>
      <c r="B73" s="3" t="s">
        <v>117</v>
      </c>
      <c r="C73" s="3"/>
      <c r="D73" s="6"/>
      <c r="E73" s="7"/>
      <c r="F73" s="6">
        <f t="shared" ref="F73:F76" si="24">D73*E73</f>
        <v>0</v>
      </c>
      <c r="G73" s="6"/>
      <c r="H73" s="6">
        <f t="shared" ref="H73:H76" si="25">IF(F73=G73,F73)</f>
        <v>0</v>
      </c>
      <c r="I73" s="16" t="s">
        <v>4</v>
      </c>
    </row>
    <row r="74" spans="1:9" x14ac:dyDescent="0.3">
      <c r="A74">
        <f t="shared" ref="A74:A76" si="26">A73+0.001</f>
        <v>9.0029999999999983</v>
      </c>
      <c r="B74" s="4" t="s">
        <v>118</v>
      </c>
      <c r="C74" s="3"/>
      <c r="D74" s="6"/>
      <c r="E74" s="7"/>
      <c r="F74" s="6">
        <f t="shared" si="24"/>
        <v>0</v>
      </c>
      <c r="G74" s="6"/>
      <c r="H74" s="6">
        <f t="shared" si="25"/>
        <v>0</v>
      </c>
      <c r="I74" s="16" t="s">
        <v>4</v>
      </c>
    </row>
    <row r="75" spans="1:9" x14ac:dyDescent="0.3">
      <c r="A75">
        <f t="shared" si="26"/>
        <v>9.0039999999999978</v>
      </c>
      <c r="B75" s="3" t="s">
        <v>119</v>
      </c>
      <c r="C75" s="3"/>
      <c r="D75" s="6"/>
      <c r="E75" s="7"/>
      <c r="F75" s="6">
        <f t="shared" si="24"/>
        <v>0</v>
      </c>
      <c r="G75" s="6"/>
      <c r="H75" s="6">
        <f t="shared" si="25"/>
        <v>0</v>
      </c>
      <c r="I75" s="16" t="s">
        <v>4</v>
      </c>
    </row>
    <row r="76" spans="1:9" x14ac:dyDescent="0.3">
      <c r="A76">
        <f t="shared" si="26"/>
        <v>9.0049999999999972</v>
      </c>
      <c r="B76" s="3" t="s">
        <v>78</v>
      </c>
      <c r="C76" s="3"/>
      <c r="D76" s="6"/>
      <c r="E76" s="7"/>
      <c r="F76" s="6">
        <f t="shared" si="24"/>
        <v>0</v>
      </c>
      <c r="G76" s="6"/>
      <c r="H76" s="6">
        <f t="shared" si="25"/>
        <v>0</v>
      </c>
      <c r="I76" s="16" t="s">
        <v>4</v>
      </c>
    </row>
    <row r="77" spans="1:9" x14ac:dyDescent="0.3">
      <c r="B77" s="3"/>
      <c r="C77" s="3"/>
      <c r="D77" s="10"/>
      <c r="E77" s="8"/>
      <c r="F77" s="10"/>
      <c r="G77" s="10"/>
      <c r="H77" s="6">
        <f>SUM(H72:H76)</f>
        <v>0</v>
      </c>
      <c r="I77" s="16"/>
    </row>
    <row r="78" spans="1:9" x14ac:dyDescent="0.3">
      <c r="B78" s="2" t="s">
        <v>120</v>
      </c>
      <c r="C78" s="2"/>
      <c r="D78" s="11"/>
      <c r="E78" s="9"/>
      <c r="F78" s="11"/>
      <c r="G78" s="11"/>
      <c r="H78" s="11"/>
      <c r="I78" s="16"/>
    </row>
    <row r="79" spans="1:9" x14ac:dyDescent="0.3">
      <c r="A79">
        <v>10.000999999999999</v>
      </c>
      <c r="B79" s="3" t="s">
        <v>121</v>
      </c>
      <c r="C79" s="3"/>
      <c r="D79" s="6">
        <v>10</v>
      </c>
      <c r="E79" s="7">
        <v>0.15</v>
      </c>
      <c r="F79" s="6">
        <f>D79*E79</f>
        <v>1.5</v>
      </c>
      <c r="G79" s="6">
        <v>10</v>
      </c>
      <c r="H79" s="6" t="b">
        <f>IF(F79=G79,F79)</f>
        <v>0</v>
      </c>
      <c r="I79" s="16" t="s">
        <v>4</v>
      </c>
    </row>
    <row r="80" spans="1:9" x14ac:dyDescent="0.3">
      <c r="A80">
        <f>A79+0.001</f>
        <v>10.001999999999999</v>
      </c>
      <c r="B80" s="3" t="s">
        <v>122</v>
      </c>
      <c r="C80" s="3"/>
      <c r="D80" s="6"/>
      <c r="E80" s="7"/>
      <c r="F80" s="6">
        <f t="shared" ref="F80:F83" si="27">D80*E80</f>
        <v>0</v>
      </c>
      <c r="G80" s="6"/>
      <c r="H80" s="6">
        <f t="shared" ref="H80:H83" si="28">IF(F80=G80,F80)</f>
        <v>0</v>
      </c>
      <c r="I80" s="16" t="s">
        <v>4</v>
      </c>
    </row>
    <row r="81" spans="1:9" x14ac:dyDescent="0.3">
      <c r="A81">
        <f t="shared" ref="A81:A83" si="29">A80+0.001</f>
        <v>10.002999999999998</v>
      </c>
      <c r="B81" s="4" t="s">
        <v>123</v>
      </c>
      <c r="C81" s="3"/>
      <c r="D81" s="6"/>
      <c r="E81" s="7"/>
      <c r="F81" s="6">
        <f t="shared" si="27"/>
        <v>0</v>
      </c>
      <c r="G81" s="6"/>
      <c r="H81" s="6">
        <f t="shared" si="28"/>
        <v>0</v>
      </c>
      <c r="I81" s="16" t="s">
        <v>4</v>
      </c>
    </row>
    <row r="82" spans="1:9" x14ac:dyDescent="0.3">
      <c r="A82">
        <f t="shared" si="29"/>
        <v>10.003999999999998</v>
      </c>
      <c r="B82" s="3" t="s">
        <v>118</v>
      </c>
      <c r="C82" s="3"/>
      <c r="D82" s="6"/>
      <c r="E82" s="7"/>
      <c r="F82" s="6">
        <f t="shared" si="27"/>
        <v>0</v>
      </c>
      <c r="G82" s="6"/>
      <c r="H82" s="6">
        <f t="shared" si="28"/>
        <v>0</v>
      </c>
      <c r="I82" s="16" t="s">
        <v>4</v>
      </c>
    </row>
    <row r="83" spans="1:9" x14ac:dyDescent="0.3">
      <c r="A83">
        <f t="shared" si="29"/>
        <v>10.004999999999997</v>
      </c>
      <c r="B83" s="3" t="s">
        <v>78</v>
      </c>
      <c r="C83" s="3"/>
      <c r="D83" s="6"/>
      <c r="E83" s="7"/>
      <c r="F83" s="6">
        <f t="shared" si="27"/>
        <v>0</v>
      </c>
      <c r="G83" s="6"/>
      <c r="H83" s="6">
        <f t="shared" si="28"/>
        <v>0</v>
      </c>
      <c r="I83" s="16" t="s">
        <v>4</v>
      </c>
    </row>
    <row r="84" spans="1:9" x14ac:dyDescent="0.3">
      <c r="B84" s="3"/>
      <c r="C84" s="3"/>
      <c r="D84" s="10"/>
      <c r="E84" s="8"/>
      <c r="F84" s="10"/>
      <c r="G84" s="10"/>
      <c r="H84" s="6">
        <f>SUM(H79:H83)</f>
        <v>0</v>
      </c>
      <c r="I84" s="16"/>
    </row>
    <row r="85" spans="1:9" ht="18" x14ac:dyDescent="0.35">
      <c r="B85" s="61" t="s">
        <v>0</v>
      </c>
      <c r="C85" s="61"/>
      <c r="D85" s="61"/>
      <c r="E85" s="61"/>
      <c r="F85" s="61"/>
      <c r="G85" s="61"/>
      <c r="H85" s="62">
        <f>SUM(H84+H77+H70+H63+H55+H46+H40+H32+H25+H16)</f>
        <v>423</v>
      </c>
      <c r="I85" s="63"/>
    </row>
  </sheetData>
  <mergeCells count="1">
    <mergeCell ref="H1:I1"/>
  </mergeCells>
  <hyperlinks>
    <hyperlink ref="I1" r:id="rId1" display="https://www.smartsheet.com/try-it?trp=8526"/>
  </hyperlinks>
  <pageMargins left="0.75" right="0.75" top="1" bottom="1" header="0.5" footer="0.5"/>
  <pageSetup scale="50" fitToHeight="0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Pedido de Pagamento</vt:lpstr>
      <vt:lpstr>Pedido de Pagamento Backup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2015-10-20T16:52:10Z</cp:lastPrinted>
  <dcterms:created xsi:type="dcterms:W3CDTF">2015-10-13T21:42:08Z</dcterms:created>
  <dcterms:modified xsi:type="dcterms:W3CDTF">2016-04-14T17:27:36Z</dcterms:modified>
</cp:coreProperties>
</file>